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050" yWindow="585" windowWidth="18195" windowHeight="6960" tabRatio="929" firstSheet="7" activeTab="10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45621"/>
</workbook>
</file>

<file path=xl/calcChain.xml><?xml version="1.0" encoding="utf-8"?>
<calcChain xmlns="http://schemas.openxmlformats.org/spreadsheetml/2006/main">
  <c r="B24" i="8" l="1"/>
  <c r="C16" i="1" l="1"/>
  <c r="D16" i="1" l="1"/>
  <c r="D17" i="6" l="1"/>
  <c r="C17" i="6"/>
  <c r="C18" i="5"/>
  <c r="C16" i="3"/>
  <c r="C17" i="2"/>
  <c r="D20" i="26" l="1"/>
  <c r="G21" i="10"/>
  <c r="G20" i="10"/>
  <c r="F23" i="10"/>
  <c r="E23" i="10"/>
  <c r="F15" i="10"/>
  <c r="E15" i="10"/>
  <c r="G13" i="10"/>
  <c r="G12" i="10"/>
  <c r="G18" i="34"/>
  <c r="D18" i="34"/>
  <c r="J17" i="34"/>
  <c r="J15" i="34"/>
  <c r="J13" i="34"/>
  <c r="J11" i="34"/>
  <c r="C17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E18" i="34" l="1"/>
  <c r="F18" i="34"/>
  <c r="H18" i="34"/>
  <c r="I18" i="34"/>
  <c r="J18" i="34" l="1"/>
  <c r="C16" i="9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<sst xmlns="http://schemas.openxmlformats.org/spreadsheetml/2006/main" count="315" uniqueCount="208">
  <si>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</si>
  <si>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</si>
  <si>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</si>
  <si>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</si>
  <si>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</si>
  <si>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</si>
  <si>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</si>
  <si>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</si>
  <si>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</si>
  <si>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</si>
  <si>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</si>
  <si>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</si>
  <si>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</si>
  <si>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</si>
  <si>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</si>
  <si>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</si>
  <si>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</si>
  <si>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</si>
  <si>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</si>
  <si>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</si>
  <si>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</si>
  <si>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</si>
  <si>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</si>
  <si>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</si>
  <si>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</si>
  <si>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</si>
  <si>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</si>
  <si>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</si>
  <si>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</si>
  <si>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</si>
  <si>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</si>
  <si>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</si>
  <si>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</si>
  <si>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</si>
  <si>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</si>
  <si>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</si>
  <si>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</si>
  <si>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</si>
  <si>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</si>
  <si>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</si>
  <si>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</si>
  <si>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</si>
  <si>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</si>
  <si>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</si>
  <si>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</si>
  <si>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</si>
  <si>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</si>
  <si>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</si>
  <si>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</si>
  <si>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</si>
  <si>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</si>
  <si>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</si>
  <si>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</si>
  <si>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</si>
  <si>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</si>
  <si>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</si>
  <si>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</si>
  <si>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</si>
  <si>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</si>
  <si>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</si>
  <si>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</si>
  <si>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</si>
  <si>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</si>
  <si>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</si>
  <si>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</si>
  <si>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</si>
  <si>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</si>
  <si>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</si>
  <si>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</si>
  <si>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</si>
  <si>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</si>
  <si>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</si>
  <si>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</si>
  <si>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</si>
  <si>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</si>
  <si>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</si>
  <si>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</si>
  <si>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</si>
  <si>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</si>
  <si>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</si>
  <si>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</si>
  <si>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</si>
  <si>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</si>
  <si>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</si>
  <si>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</si>
  <si>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</si>
  <si>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</si>
  <si>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</si>
  <si>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</si>
  <si>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</si>
  <si>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</si>
  <si>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</si>
  <si>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</si>
  <si>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</si>
  <si>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</si>
  <si>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</si>
  <si>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</si>
  <si>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</si>
  <si>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</si>
  <si>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</si>
  <si>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</si>
  <si>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</si>
  <si>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</si>
  <si>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</si>
  <si>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</si>
  <si>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</si>
  <si>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</si>
  <si>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</si>
  <si>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</si>
  <si>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</si>
  <si>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</si>
  <si>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</si>
  <si>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</si>
  <si>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</si>
  <si>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</si>
  <si>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</si>
  <si>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</si>
  <si>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</si>
  <si>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</si>
  <si>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</si>
  <si>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</si>
  <si>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</si>
  <si>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</si>
  <si>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</si>
  <si>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</si>
  <si>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</si>
  <si>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</si>
  <si>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</si>
  <si>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</si>
  <si>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</si>
  <si>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</si>
  <si>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</si>
  <si>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</si>
  <si>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</si>
  <si>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</si>
  <si>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</si>
  <si>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</si>
  <si>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</si>
  <si>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</si>
  <si>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</si>
  <si>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</si>
  <si>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</si>
  <si>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</si>
  <si>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</si>
  <si>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</si>
  <si>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</si>
  <si>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</si>
  <si>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</si>
  <si>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</si>
  <si>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</si>
  <si>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</si>
  <si>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</si>
  <si>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</si>
  <si>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</si>
  <si>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</si>
  <si>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</si>
  <si>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</si>
  <si>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</si>
  <si>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</si>
  <si>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</si>
  <si>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</si>
  <si>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</si>
  <si>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OTROS</t>
  </si>
  <si>
    <t>PROCED. IRREGULAR</t>
  </si>
  <si>
    <t>HORARIO DE ACCIDENTES OCURRIDOS EN EL</t>
  </si>
  <si>
    <t>CRUCEROS NO SEMAFORIZADOS</t>
  </si>
  <si>
    <t>BLVD. EJERCITO MEXICANO</t>
  </si>
  <si>
    <t>EDAD  DE LOS CONDUCTORES INVOLUCRADOS EN ESTADO  DE EBRIEDAD  2022</t>
  </si>
  <si>
    <t>MEDIDAS DE APREMIO</t>
  </si>
  <si>
    <t>RESPONSABLE</t>
  </si>
  <si>
    <t>AFECTADO</t>
  </si>
  <si>
    <t>VEHÍCULOS ILEGALES</t>
  </si>
  <si>
    <t>ASUNTOS VIALES CONSIGNADOS  AL M.P.  AGOSTO   2021 - 2022</t>
  </si>
  <si>
    <t>AGO/21</t>
  </si>
  <si>
    <t>AGO/22</t>
  </si>
  <si>
    <t>ACCIDENTES VIALES  AGOSTO   2022</t>
  </si>
  <si>
    <t>AGO /21</t>
  </si>
  <si>
    <t>AGO /22</t>
  </si>
  <si>
    <t xml:space="preserve"> CAUSAS DETERMINANTES  DE ACCIDENTES VIALES  AGOSTO  2022</t>
  </si>
  <si>
    <t xml:space="preserve">AGOSTO </t>
  </si>
  <si>
    <t>ESTADO  DE   EBRIEDAD  POR HORA  AGOSTO   2022</t>
  </si>
  <si>
    <t>MES DE AGOSTO    2022</t>
  </si>
  <si>
    <t>DE AGOSTO    2022</t>
  </si>
  <si>
    <t>AGOSTO</t>
  </si>
  <si>
    <t xml:space="preserve"> AGOSTO  2022</t>
  </si>
  <si>
    <t xml:space="preserve"> DETENIDOS   AGOSTO  2022</t>
  </si>
  <si>
    <t>SALIDAS DIFERENTES A LA MULTA   AGOSTO    2022</t>
  </si>
  <si>
    <t>A G O S T O     2 0 2 2</t>
  </si>
  <si>
    <t>AV. OPCAMPO Y AV. IGNACIO COMONFORT</t>
  </si>
  <si>
    <t>BLVD. REVOLUCIÓN Y C. BELGICA</t>
  </si>
  <si>
    <t>BLVD. PEDRO RDZ. TRIANA Y BLVD. FCO SARABIA TINOCO</t>
  </si>
  <si>
    <t>CALZ. COLON Y AV. JUÁREZ</t>
  </si>
  <si>
    <t>CALZ. COLON Y AV. ALLENDE</t>
  </si>
  <si>
    <t>AV. HIDALGO Y AV. IGNACIO COMONFORT</t>
  </si>
  <si>
    <t>BLVD. MÉXICO Y AV. PROLONG. BRAVO OTE</t>
  </si>
  <si>
    <t>AV. HIDALGO Y CALZ. COLON</t>
  </si>
  <si>
    <t>AV. HIDALGO Y AV. MARIANO LOPEZ ORTIZ</t>
  </si>
  <si>
    <t>BLVD. INDEPENDENCIA Y CALZ. COLON</t>
  </si>
  <si>
    <t>CALZ. COLON Y AV. OCAMPO</t>
  </si>
  <si>
    <t>TORREÓN MATAMOROS FTE AL CAMPO MILITAR</t>
  </si>
  <si>
    <t>TORREÓN MATAMOROS DESNIVEL MIELERAS</t>
  </si>
  <si>
    <t>BLVD. EJERCITO MEXICANO Y C. TORREÓN SAN PEDRO</t>
  </si>
  <si>
    <t>BLVD. EJERCITO MEXICANO Y PUENTE SANTA FE</t>
  </si>
  <si>
    <t>BLVD. EJERCITO MEXICANO Y AV. PROLONG. BRAVO OTE</t>
  </si>
  <si>
    <t>BLVD. EJERCITO MEICANO  SOBRE PUENTE VILLA FLORIDA</t>
  </si>
  <si>
    <t>BLVD. EJERCITO MEXICANO SOBRE PUENTE VALLE VERDE</t>
  </si>
  <si>
    <t>BLVD. EJERCITO MEXICANO Y C. EL TAJITO</t>
  </si>
  <si>
    <t xml:space="preserve">BLVD. EJERCITO MEXICANO Y SUS DIFERENTES PUNTOS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</si>
</sst>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41" fillId="0" borderId="14" xfId="0" applyFont="1" applyFill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8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AGO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238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295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501696"/>
        <c:axId val="218605248"/>
        <c:axId val="0"/>
      </c:bar3DChart>
      <c:catAx>
        <c:axId val="21750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605248"/>
        <c:crosses val="autoZero"/>
        <c:auto val="1"/>
        <c:lblAlgn val="ctr"/>
        <c:lblOffset val="100"/>
        <c:noMultiLvlLbl val="0"/>
      </c:catAx>
      <c:valAx>
        <c:axId val="218605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7501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AGO/21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29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AGO/22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25</c:v>
                </c:pt>
                <c:pt idx="1">
                  <c:v>21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415424"/>
        <c:axId val="220176384"/>
        <c:axId val="0"/>
      </c:bar3DChart>
      <c:catAx>
        <c:axId val="22141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0176384"/>
        <c:crosses val="autoZero"/>
        <c:auto val="1"/>
        <c:lblAlgn val="ctr"/>
        <c:lblOffset val="100"/>
        <c:noMultiLvlLbl val="0"/>
      </c:catAx>
      <c:valAx>
        <c:axId val="220176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415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 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536</c:v>
                </c:pt>
                <c:pt idx="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761</c:v>
                </c:pt>
                <c:pt idx="1">
                  <c:v>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346944"/>
        <c:axId val="220180416"/>
        <c:axId val="0"/>
      </c:bar3DChart>
      <c:catAx>
        <c:axId val="21934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0180416"/>
        <c:crosses val="autoZero"/>
        <c:auto val="1"/>
        <c:lblAlgn val="ctr"/>
        <c:lblOffset val="100"/>
        <c:noMultiLvlLbl val="0"/>
      </c:catAx>
      <c:valAx>
        <c:axId val="22018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346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556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2125056"/>
        <c:axId val="221478912"/>
        <c:axId val="0"/>
      </c:bar3DChart>
      <c:catAx>
        <c:axId val="222125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221478912"/>
        <c:crosses val="autoZero"/>
        <c:auto val="1"/>
        <c:lblAlgn val="ctr"/>
        <c:lblOffset val="100"/>
        <c:noMultiLvlLbl val="0"/>
      </c:catAx>
      <c:valAx>
        <c:axId val="22147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2125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22554112"/>
        <c:axId val="221483520"/>
        <c:axId val="0"/>
      </c:bar3DChart>
      <c:catAx>
        <c:axId val="22255411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1483520"/>
        <c:crosses val="autoZero"/>
        <c:auto val="1"/>
        <c:lblAlgn val="ctr"/>
        <c:lblOffset val="100"/>
        <c:noMultiLvlLbl val="0"/>
      </c:catAx>
      <c:valAx>
        <c:axId val="22148352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255411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2553600"/>
        <c:axId val="221486400"/>
        <c:axId val="0"/>
      </c:bar3DChart>
      <c:catAx>
        <c:axId val="22255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1486400"/>
        <c:crosses val="autoZero"/>
        <c:auto val="1"/>
        <c:lblAlgn val="ctr"/>
        <c:lblOffset val="100"/>
        <c:noMultiLvlLbl val="0"/>
      </c:catAx>
      <c:valAx>
        <c:axId val="221486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25536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AGO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32</c:v>
                </c:pt>
                <c:pt idx="3">
                  <c:v>35</c:v>
                </c:pt>
                <c:pt idx="4">
                  <c:v>45</c:v>
                </c:pt>
                <c:pt idx="5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25</c:v>
                </c:pt>
                <c:pt idx="3">
                  <c:v>51</c:v>
                </c:pt>
                <c:pt idx="4">
                  <c:v>58</c:v>
                </c:pt>
                <c:pt idx="5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117056"/>
        <c:axId val="218609280"/>
        <c:axId val="0"/>
      </c:bar3DChart>
      <c:catAx>
        <c:axId val="2191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609280"/>
        <c:crosses val="autoZero"/>
        <c:auto val="1"/>
        <c:lblAlgn val="ctr"/>
        <c:lblOffset val="100"/>
        <c:noMultiLvlLbl val="0"/>
      </c:catAx>
      <c:valAx>
        <c:axId val="218609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117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AGO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16</c:v>
                </c:pt>
                <c:pt idx="1">
                  <c:v>26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041792"/>
        <c:axId val="219186880"/>
        <c:axId val="0"/>
      </c:bar3DChart>
      <c:catAx>
        <c:axId val="21904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9186880"/>
        <c:crosses val="autoZero"/>
        <c:auto val="1"/>
        <c:lblAlgn val="ctr"/>
        <c:lblOffset val="100"/>
        <c:noMultiLvlLbl val="0"/>
      </c:catAx>
      <c:valAx>
        <c:axId val="219186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041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AGO 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045376"/>
        <c:axId val="219190912"/>
        <c:axId val="0"/>
      </c:bar3DChart>
      <c:catAx>
        <c:axId val="21904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190912"/>
        <c:crosses val="autoZero"/>
        <c:auto val="1"/>
        <c:lblAlgn val="ctr"/>
        <c:lblOffset val="100"/>
        <c:noMultiLvlLbl val="0"/>
      </c:catAx>
      <c:valAx>
        <c:axId val="219190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04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12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  <c:pt idx="13">
                  <c:v>28</c:v>
                </c:pt>
                <c:pt idx="14">
                  <c:v>26</c:v>
                </c:pt>
                <c:pt idx="15">
                  <c:v>18</c:v>
                </c:pt>
                <c:pt idx="16">
                  <c:v>28</c:v>
                </c:pt>
                <c:pt idx="17">
                  <c:v>21</c:v>
                </c:pt>
                <c:pt idx="18">
                  <c:v>18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9760128"/>
        <c:axId val="219590592"/>
        <c:axId val="0"/>
      </c:bar3DChart>
      <c:catAx>
        <c:axId val="21976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9590592"/>
        <c:crosses val="autoZero"/>
        <c:auto val="1"/>
        <c:lblAlgn val="ctr"/>
        <c:lblOffset val="100"/>
        <c:noMultiLvlLbl val="0"/>
      </c:catAx>
      <c:valAx>
        <c:axId val="2195905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976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12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  <c:pt idx="13">
                  <c:v>28</c:v>
                </c:pt>
                <c:pt idx="14">
                  <c:v>26</c:v>
                </c:pt>
                <c:pt idx="15">
                  <c:v>18</c:v>
                </c:pt>
                <c:pt idx="16">
                  <c:v>28</c:v>
                </c:pt>
                <c:pt idx="17">
                  <c:v>21</c:v>
                </c:pt>
                <c:pt idx="18">
                  <c:v>18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469824"/>
        <c:axId val="219630400"/>
        <c:axId val="0"/>
      </c:bar3DChart>
      <c:catAx>
        <c:axId val="2194698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9630400"/>
        <c:crosses val="autoZero"/>
        <c:auto val="1"/>
        <c:lblAlgn val="ctr"/>
        <c:lblOffset val="100"/>
        <c:noMultiLvlLbl val="0"/>
      </c:catAx>
      <c:valAx>
        <c:axId val="21963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46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468800"/>
        <c:axId val="219631552"/>
        <c:axId val="0"/>
      </c:bar3DChart>
      <c:catAx>
        <c:axId val="2194688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9631552"/>
        <c:crosses val="autoZero"/>
        <c:auto val="1"/>
        <c:lblAlgn val="ctr"/>
        <c:lblOffset val="100"/>
        <c:noMultiLvlLbl val="0"/>
      </c:catAx>
      <c:valAx>
        <c:axId val="21963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946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327</c:v>
                </c:pt>
                <c:pt idx="1">
                  <c:v>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0454400"/>
        <c:axId val="219662016"/>
        <c:axId val="0"/>
      </c:bar3DChart>
      <c:catAx>
        <c:axId val="220454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19662016"/>
        <c:crosses val="autoZero"/>
        <c:auto val="1"/>
        <c:lblAlgn val="ctr"/>
        <c:lblOffset val="100"/>
        <c:noMultiLvlLbl val="0"/>
      </c:catAx>
      <c:valAx>
        <c:axId val="219662016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2045440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/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/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135772</xdr:rowOff>
    </xdr:from>
    <xdr:to>
      <xdr:col>3</xdr:col>
      <xdr:colOff>542925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152399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0" dataDxfId="128" headerRowBorderDxfId="129" tableBorderDxfId="127" totalsRowBorderDxfId="126">
  <tableColumns count="3">
    <tableColumn id="1" name="CONCEPTO" dataDxfId="125"/>
    <tableColumn id="2" name="AGO /21" dataDxfId="124"/>
    <tableColumn id="3" name="AGO /22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1" dataDxfId="59" headerRowBorderDxfId="60" tableBorderDxfId="58" headerRowCellStyle="Normal 2">
  <tableColumns count="2">
    <tableColumn id="1" name="VEHICULO" dataDxfId="57" dataCellStyle="Normal 2"/>
    <tableColumn id="2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4" headerRowBorderDxfId="55" tableBorderDxfId="53">
  <tableColumns count="2">
    <tableColumn id="1" name="CONCEPTO" dataDxfId="52"/>
    <tableColumn id="2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38" totalsRowShown="0" headerRowDxfId="50" dataDxfId="48" headerRowBorderDxfId="49" tableBorderDxfId="47" totalsRowBorderDxfId="46">
  <tableColumns count="2">
    <tableColumn id="1" name="CRUCERO" dataDxfId="45"/>
    <tableColumn id="2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43" dataDxfId="41" headerRowBorderDxfId="42" tableBorderDxfId="40">
  <tableColumns count="3">
    <tableColumn id="1" name="CONCEPTO" dataDxfId="39"/>
    <tableColumn id="2" name="AGO/21" dataDxfId="38"/>
    <tableColumn id="3" name="AGO/22" dataDxfId="37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AGO /21" dataDxfId="31"/>
    <tableColumn id="3" name="AGO /22" dataDxfId="30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2" dataDxfId="120" headerRowBorderDxfId="121" tableBorderDxfId="119">
  <sortState ref="B18:D25">
    <sortCondition ref="C18:C25"/>
  </sortState>
  <tableColumns count="3">
    <tableColumn id="1" name="CONCEPTOS" dataDxfId="118" dataCellStyle="Normal 2"/>
    <tableColumn id="2" name="AGO /21" dataDxfId="117" dataCellStyle="Normal 2"/>
    <tableColumn id="3" name="AGO /22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5" dataDxfId="113" headerRowBorderDxfId="114" tableBorderDxfId="112">
  <tableColumns count="3">
    <tableColumn id="1" name="CONCEPTO" dataDxfId="111" dataCellStyle="Normal 2"/>
    <tableColumn id="2" name="AGO /21" dataDxfId="110" dataCellStyle="Normal 2"/>
    <tableColumn id="3" name="AGO /22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8" dataDxfId="106" headerRowBorderDxfId="107" tableBorderDxfId="105">
  <tableColumns count="3">
    <tableColumn id="1" name="CONCEPTO" dataDxfId="104" dataCellStyle="Normal 2"/>
    <tableColumn id="2" name="AGO /21" dataDxfId="103" dataCellStyle="Normal 2"/>
    <tableColumn id="3" name="AGO /22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1" dataDxfId="99" headerRowBorderDxfId="100" tableBorderDxfId="98" headerRowCellStyle="Normal 2">
  <tableColumns count="6">
    <tableColumn id="1" name="EDAD" dataDxfId="97"/>
    <tableColumn id="2" name="CHOQUES" dataDxfId="96"/>
    <tableColumn id="3" name="ATROPELLOS" dataDxfId="95"/>
    <tableColumn id="4" name="VOLCADURAS" dataDxfId="94"/>
    <tableColumn id="5" name="CAIDA DE PERSONA" dataDxfId="93"/>
    <tableColumn id="6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sortState ref="B12:C37">
    <sortCondition ref="B12:B37"/>
  </sortState>
  <tableColumns count="2">
    <tableColumn id="1" name="HORA" dataDxfId="77"/>
    <tableColumn id="2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totalsRowBorderDxfId="71" headerRowCellStyle="Normal 2" dataCellStyle="Normal 2">
  <sortState ref="B46:C63">
    <sortCondition ref="B46:B63"/>
  </sortState>
  <tableColumns count="2">
    <tableColumn id="1" name="EDAD" dataDxfId="70"/>
    <tableColumn id="2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zoomScale="75" zoomScaleNormal="75" zoomScaleSheetLayoutView="75" zoomScalePageLayoutView="75" workbookViewId="0">
      <selection activeCell="H10" sqref="H10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48" t="s">
        <v>175</v>
      </c>
      <c r="C2" s="348"/>
      <c r="D2" s="348"/>
      <c r="E2" s="348"/>
      <c r="F2" s="348"/>
      <c r="G2" s="348"/>
      <c r="H2" s="348"/>
    </row>
    <row r="3" spans="2:8" x14ac:dyDescent="0.2">
      <c r="B3" s="348"/>
      <c r="C3" s="348"/>
      <c r="D3" s="348"/>
      <c r="E3" s="348"/>
      <c r="F3" s="348"/>
      <c r="G3" s="348"/>
      <c r="H3" s="348"/>
    </row>
    <row r="4" spans="2:8" ht="50.25" customHeight="1" x14ac:dyDescent="0.2">
      <c r="B4" s="348"/>
      <c r="C4" s="348"/>
      <c r="D4" s="348"/>
      <c r="E4" s="348"/>
      <c r="F4" s="348"/>
      <c r="G4" s="348"/>
      <c r="H4" s="348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5"/>
    </row>
    <row r="10" spans="2:8" ht="21" customHeight="1" x14ac:dyDescent="0.2">
      <c r="B10" s="237" t="s">
        <v>0</v>
      </c>
      <c r="C10" s="238" t="s">
        <v>176</v>
      </c>
      <c r="D10" s="239" t="s">
        <v>177</v>
      </c>
    </row>
    <row r="11" spans="2:8" ht="30.95" customHeight="1" x14ac:dyDescent="0.2">
      <c r="B11" s="235" t="s">
        <v>1</v>
      </c>
      <c r="C11" s="204">
        <v>238</v>
      </c>
      <c r="D11" s="190">
        <v>295</v>
      </c>
    </row>
    <row r="12" spans="2:8" ht="30.95" customHeight="1" x14ac:dyDescent="0.2">
      <c r="B12" s="235" t="s">
        <v>2</v>
      </c>
      <c r="C12" s="204">
        <v>6</v>
      </c>
      <c r="D12" s="190">
        <v>16</v>
      </c>
    </row>
    <row r="13" spans="2:8" ht="30.95" customHeight="1" x14ac:dyDescent="0.2">
      <c r="B13" s="235" t="s">
        <v>3</v>
      </c>
      <c r="C13" s="204">
        <v>11</v>
      </c>
      <c r="D13" s="190">
        <v>4</v>
      </c>
    </row>
    <row r="14" spans="2:8" ht="30.95" customHeight="1" x14ac:dyDescent="0.2">
      <c r="B14" s="235" t="s">
        <v>4</v>
      </c>
      <c r="C14" s="204">
        <v>1</v>
      </c>
      <c r="D14" s="190">
        <v>0</v>
      </c>
    </row>
    <row r="15" spans="2:8" ht="12.75" customHeight="1" x14ac:dyDescent="0.2">
      <c r="B15" s="235"/>
      <c r="C15" s="204"/>
      <c r="D15" s="190"/>
    </row>
    <row r="16" spans="2:8" ht="30.95" customHeight="1" x14ac:dyDescent="0.2">
      <c r="B16" s="332" t="s">
        <v>5</v>
      </c>
      <c r="C16" s="333">
        <f>C11+C12+C13+C14</f>
        <v>256</v>
      </c>
      <c r="D16" s="333">
        <f>D11+D12+D13+D14</f>
        <v>315</v>
      </c>
    </row>
    <row r="17" spans="2:5" ht="12.75" customHeight="1" x14ac:dyDescent="0.2">
      <c r="B17" s="235"/>
      <c r="C17" s="204"/>
      <c r="D17" s="190"/>
    </row>
    <row r="18" spans="2:5" ht="30.95" customHeight="1" x14ac:dyDescent="0.2">
      <c r="B18" s="235" t="s">
        <v>6</v>
      </c>
      <c r="C18" s="204">
        <v>182</v>
      </c>
      <c r="D18" s="190">
        <v>231</v>
      </c>
    </row>
    <row r="19" spans="2:5" ht="30.95" customHeight="1" x14ac:dyDescent="0.2">
      <c r="B19" s="236" t="s">
        <v>7</v>
      </c>
      <c r="C19" s="205">
        <v>0</v>
      </c>
      <c r="D19" s="191">
        <v>5</v>
      </c>
    </row>
    <row r="20" spans="2:5" ht="9" customHeight="1" x14ac:dyDescent="0.2">
      <c r="E20" s="74"/>
    </row>
    <row r="21" spans="2:5" x14ac:dyDescent="0.2">
      <c r="E21" s="74"/>
    </row>
    <row r="22" spans="2:5" x14ac:dyDescent="0.2">
      <c r="E22" s="74"/>
    </row>
    <row r="23" spans="2:5" x14ac:dyDescent="0.2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38"/>
  <sheetViews>
    <sheetView showGridLines="0" view="pageLayout" topLeftCell="C21" zoomScaleNormal="100" workbookViewId="0">
      <selection activeCell="C21" activeCellId="1" sqref="I11 C21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79" t="s">
        <v>161</v>
      </c>
      <c r="D4" s="379"/>
    </row>
    <row r="5" spans="3:4" ht="12.75" customHeight="1" x14ac:dyDescent="0.2">
      <c r="C5" s="379"/>
      <c r="D5" s="379"/>
    </row>
    <row r="6" spans="3:4" ht="24.75" customHeight="1" x14ac:dyDescent="0.2">
      <c r="C6" s="379"/>
      <c r="D6" s="379"/>
    </row>
    <row r="7" spans="3:4" hidden="1" x14ac:dyDescent="0.2"/>
    <row r="9" spans="3:4" ht="13.5" thickBot="1" x14ac:dyDescent="0.25"/>
    <row r="10" spans="3:4" ht="31.5" customHeight="1" thickBot="1" x14ac:dyDescent="0.4">
      <c r="C10" s="377" t="s">
        <v>184</v>
      </c>
      <c r="D10" s="378"/>
    </row>
    <row r="11" spans="3:4" ht="15" x14ac:dyDescent="0.25">
      <c r="C11" s="296" t="s">
        <v>107</v>
      </c>
      <c r="D11" s="297" t="s">
        <v>108</v>
      </c>
    </row>
    <row r="12" spans="3:4" ht="15.75" x14ac:dyDescent="0.25">
      <c r="C12" s="298" t="s">
        <v>126</v>
      </c>
      <c r="D12" s="299"/>
    </row>
    <row r="13" spans="3:4" ht="15" x14ac:dyDescent="0.25">
      <c r="C13" s="300" t="s">
        <v>188</v>
      </c>
      <c r="D13" s="301">
        <v>5</v>
      </c>
    </row>
    <row r="14" spans="3:4" ht="15" x14ac:dyDescent="0.25">
      <c r="C14" s="302" t="s">
        <v>189</v>
      </c>
      <c r="D14" s="299">
        <v>4</v>
      </c>
    </row>
    <row r="15" spans="3:4" ht="15" x14ac:dyDescent="0.25">
      <c r="C15" s="302" t="s">
        <v>190</v>
      </c>
      <c r="D15" s="303">
        <v>3</v>
      </c>
    </row>
    <row r="16" spans="3:4" ht="15" x14ac:dyDescent="0.25">
      <c r="C16" s="302" t="s">
        <v>191</v>
      </c>
      <c r="D16" s="299">
        <v>3</v>
      </c>
    </row>
    <row r="17" spans="3:4" ht="15" x14ac:dyDescent="0.25">
      <c r="C17" s="302" t="s">
        <v>192</v>
      </c>
      <c r="D17" s="299">
        <v>2</v>
      </c>
    </row>
    <row r="18" spans="3:4" ht="15" x14ac:dyDescent="0.25">
      <c r="C18" s="302" t="s">
        <v>193</v>
      </c>
      <c r="D18" s="299">
        <v>2</v>
      </c>
    </row>
    <row r="19" spans="3:4" ht="15" x14ac:dyDescent="0.25">
      <c r="C19" s="302" t="s">
        <v>194</v>
      </c>
      <c r="D19" s="299">
        <v>2</v>
      </c>
    </row>
    <row r="20" spans="3:4" ht="15" x14ac:dyDescent="0.25">
      <c r="C20" s="302" t="s">
        <v>195</v>
      </c>
      <c r="D20" s="299">
        <v>2</v>
      </c>
    </row>
    <row r="21" spans="3:4" ht="15" x14ac:dyDescent="0.25">
      <c r="C21" s="302" t="s">
        <v>196</v>
      </c>
      <c r="D21" s="299">
        <v>2</v>
      </c>
    </row>
    <row r="22" spans="3:4" ht="15" x14ac:dyDescent="0.25">
      <c r="C22" s="302" t="s">
        <v>197</v>
      </c>
      <c r="D22" s="303">
        <v>2</v>
      </c>
    </row>
    <row r="23" spans="3:4" ht="15" x14ac:dyDescent="0.25">
      <c r="C23" s="302" t="s">
        <v>198</v>
      </c>
      <c r="D23" s="304">
        <v>2</v>
      </c>
    </row>
    <row r="24" spans="3:4" ht="15" x14ac:dyDescent="0.25">
      <c r="C24" s="302"/>
      <c r="D24" s="303"/>
    </row>
    <row r="25" spans="3:4" ht="15" x14ac:dyDescent="0.25">
      <c r="C25" s="305"/>
      <c r="D25" s="304"/>
    </row>
    <row r="26" spans="3:4" ht="15" x14ac:dyDescent="0.25">
      <c r="C26" s="305" t="s">
        <v>165</v>
      </c>
      <c r="D26" s="304"/>
    </row>
    <row r="27" spans="3:4" ht="15" x14ac:dyDescent="0.25">
      <c r="C27" s="302" t="s">
        <v>199</v>
      </c>
      <c r="D27" s="304">
        <v>4</v>
      </c>
    </row>
    <row r="28" spans="3:4" ht="15" x14ac:dyDescent="0.25">
      <c r="C28" s="302" t="s">
        <v>200</v>
      </c>
      <c r="D28" s="303">
        <v>2</v>
      </c>
    </row>
    <row r="29" spans="3:4" ht="15" x14ac:dyDescent="0.25">
      <c r="C29" s="338"/>
      <c r="D29" s="306"/>
    </row>
    <row r="30" spans="3:4" ht="15" x14ac:dyDescent="0.25">
      <c r="C30" s="302"/>
      <c r="D30" s="299"/>
    </row>
    <row r="31" spans="3:4" ht="15" x14ac:dyDescent="0.25">
      <c r="C31" s="305" t="s">
        <v>166</v>
      </c>
      <c r="D31" s="299"/>
    </row>
    <row r="32" spans="3:4" ht="15" x14ac:dyDescent="0.25">
      <c r="C32" s="302" t="s">
        <v>201</v>
      </c>
      <c r="D32" s="299">
        <v>4</v>
      </c>
    </row>
    <row r="33" spans="3:4" ht="15" x14ac:dyDescent="0.25">
      <c r="C33" s="302" t="s">
        <v>202</v>
      </c>
      <c r="D33" s="299">
        <v>2</v>
      </c>
    </row>
    <row r="34" spans="3:4" ht="15" x14ac:dyDescent="0.25">
      <c r="C34" s="300" t="s">
        <v>203</v>
      </c>
      <c r="D34" s="301">
        <v>2</v>
      </c>
    </row>
    <row r="35" spans="3:4" ht="15" x14ac:dyDescent="0.25">
      <c r="C35" s="302" t="s">
        <v>204</v>
      </c>
      <c r="D35" s="299">
        <v>2</v>
      </c>
    </row>
    <row r="36" spans="3:4" ht="15" x14ac:dyDescent="0.25">
      <c r="C36" s="302" t="s">
        <v>205</v>
      </c>
      <c r="D36" s="299">
        <v>2</v>
      </c>
    </row>
    <row r="37" spans="3:4" ht="15" x14ac:dyDescent="0.25">
      <c r="C37" s="302" t="s">
        <v>206</v>
      </c>
      <c r="D37" s="299">
        <v>2</v>
      </c>
    </row>
    <row r="38" spans="3:4" ht="15" x14ac:dyDescent="0.25">
      <c r="C38" s="302" t="s">
        <v>207</v>
      </c>
      <c r="D38" s="301">
        <v>11</v>
      </c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tabSelected="1" view="pageLayout" topLeftCell="A10" zoomScale="75" zoomScaleNormal="100" zoomScaleSheetLayoutView="75" zoomScalePageLayoutView="75" workbookViewId="0">
      <selection activeCell="D16" sqref="D16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 x14ac:dyDescent="0.2">
      <c r="B8" s="380" t="s">
        <v>172</v>
      </c>
      <c r="C8" s="380"/>
      <c r="D8" s="380"/>
      <c r="E8" s="380"/>
      <c r="F8" s="380"/>
      <c r="G8" s="380"/>
      <c r="H8" s="380"/>
      <c r="I8" s="380"/>
      <c r="J8" s="380"/>
      <c r="K8" s="380"/>
    </row>
    <row r="9" spans="2:16" ht="30" customHeight="1" x14ac:dyDescent="0.25"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77"/>
      <c r="M9" s="77"/>
      <c r="N9" s="77"/>
      <c r="O9" s="77"/>
      <c r="P9" s="77"/>
    </row>
    <row r="11" spans="2:16" x14ac:dyDescent="0.2">
      <c r="B11" s="11" t="s">
        <v>8</v>
      </c>
      <c r="C11" s="12"/>
      <c r="D11" s="12"/>
    </row>
    <row r="12" spans="2:16" ht="36" customHeight="1" x14ac:dyDescent="0.2">
      <c r="B12" s="180" t="s">
        <v>0</v>
      </c>
      <c r="C12" s="238" t="s">
        <v>173</v>
      </c>
      <c r="D12" s="239" t="s">
        <v>174</v>
      </c>
    </row>
    <row r="13" spans="2:16" ht="30.95" customHeight="1" x14ac:dyDescent="0.2">
      <c r="B13" s="181" t="s">
        <v>18</v>
      </c>
      <c r="C13" s="139">
        <v>29</v>
      </c>
      <c r="D13" s="139">
        <v>25</v>
      </c>
    </row>
    <row r="14" spans="2:16" ht="30.95" customHeight="1" x14ac:dyDescent="0.2">
      <c r="B14" s="181" t="s">
        <v>19</v>
      </c>
      <c r="C14" s="139">
        <v>21</v>
      </c>
      <c r="D14" s="139">
        <v>21</v>
      </c>
    </row>
    <row r="15" spans="2:16" ht="30.95" customHeight="1" x14ac:dyDescent="0.2">
      <c r="B15" s="182" t="s">
        <v>20</v>
      </c>
      <c r="C15" s="139">
        <v>20</v>
      </c>
      <c r="D15" s="139">
        <v>40</v>
      </c>
    </row>
    <row r="16" spans="2:16" ht="12.75" customHeight="1" x14ac:dyDescent="0.2">
      <c r="B16" s="183"/>
      <c r="C16" s="141"/>
      <c r="D16" s="141"/>
    </row>
    <row r="17" spans="2:4" ht="30.95" customHeight="1" x14ac:dyDescent="0.2">
      <c r="B17" s="184" t="s">
        <v>5</v>
      </c>
      <c r="C17" s="179">
        <f>SUM(C13:C16)</f>
        <v>70</v>
      </c>
      <c r="D17" s="139">
        <f>D13+D14+D15</f>
        <v>86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topLeftCell="A7" zoomScale="75" zoomScaleNormal="100" zoomScaleSheetLayoutView="75" zoomScalePageLayoutView="75" workbookViewId="0">
      <selection activeCell="C21" activeCellId="1" sqref="I11 C21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80" t="s">
        <v>185</v>
      </c>
      <c r="B6" s="380"/>
      <c r="C6" s="380"/>
      <c r="D6" s="380"/>
      <c r="E6" s="380"/>
      <c r="F6" s="380"/>
      <c r="G6" s="380"/>
      <c r="H6" s="380"/>
      <c r="I6" s="380"/>
      <c r="J6" s="380"/>
    </row>
    <row r="7" spans="1:15" x14ac:dyDescent="0.2">
      <c r="A7" s="380"/>
      <c r="B7" s="380"/>
      <c r="C7" s="380"/>
      <c r="D7" s="380"/>
      <c r="E7" s="380"/>
      <c r="F7" s="380"/>
      <c r="G7" s="380"/>
      <c r="H7" s="380"/>
      <c r="I7" s="380"/>
      <c r="J7" s="380"/>
    </row>
    <row r="8" spans="1:15" x14ac:dyDescent="0.2">
      <c r="A8" s="380"/>
      <c r="B8" s="380"/>
      <c r="C8" s="380"/>
      <c r="D8" s="380"/>
      <c r="E8" s="380"/>
      <c r="F8" s="380"/>
      <c r="G8" s="380"/>
      <c r="H8" s="380"/>
      <c r="I8" s="380"/>
      <c r="J8" s="380"/>
    </row>
    <row r="9" spans="1:15" ht="30" customHeight="1" x14ac:dyDescent="0.2">
      <c r="A9" s="380"/>
      <c r="B9" s="380"/>
      <c r="C9" s="380"/>
      <c r="D9" s="380"/>
      <c r="E9" s="380"/>
      <c r="F9" s="380"/>
      <c r="G9" s="380"/>
      <c r="H9" s="380"/>
      <c r="I9" s="380"/>
      <c r="J9" s="380"/>
      <c r="K9" s="271"/>
      <c r="L9" s="271"/>
      <c r="M9" s="271"/>
      <c r="N9" s="271"/>
      <c r="O9" s="78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42" t="s">
        <v>0</v>
      </c>
      <c r="B12" s="238" t="s">
        <v>176</v>
      </c>
      <c r="C12" s="239" t="s">
        <v>177</v>
      </c>
    </row>
    <row r="13" spans="1:15" ht="30.95" customHeight="1" x14ac:dyDescent="0.2">
      <c r="A13" s="143" t="s">
        <v>21</v>
      </c>
      <c r="B13" s="331">
        <v>536</v>
      </c>
      <c r="C13" s="146">
        <v>761</v>
      </c>
    </row>
    <row r="14" spans="1:15" ht="30.95" customHeight="1" x14ac:dyDescent="0.2">
      <c r="A14" s="144" t="s">
        <v>22</v>
      </c>
      <c r="B14" s="331">
        <v>321</v>
      </c>
      <c r="C14" s="146">
        <v>547</v>
      </c>
    </row>
    <row r="15" spans="1:15" ht="23.25" customHeight="1" x14ac:dyDescent="0.2">
      <c r="A15" s="144" t="s">
        <v>168</v>
      </c>
      <c r="B15" s="147"/>
      <c r="C15" s="146"/>
    </row>
    <row r="16" spans="1:15" ht="9" customHeight="1" x14ac:dyDescent="0.2">
      <c r="A16" s="140"/>
      <c r="B16" s="148"/>
      <c r="C16" s="149"/>
    </row>
    <row r="17" spans="1:3" ht="30.95" customHeight="1" x14ac:dyDescent="0.2">
      <c r="A17" s="145" t="s">
        <v>5</v>
      </c>
      <c r="B17" s="150">
        <f>B13+B14+B15</f>
        <v>857</v>
      </c>
      <c r="C17" s="340">
        <f>C13+C14+C15</f>
        <v>1308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52" t="s">
        <v>133</v>
      </c>
      <c r="B22" s="153" t="s">
        <v>130</v>
      </c>
      <c r="C22" s="151" t="s">
        <v>131</v>
      </c>
    </row>
    <row r="23" spans="1:3" ht="30.95" customHeight="1" thickBot="1" x14ac:dyDescent="0.25">
      <c r="A23" s="152" t="s">
        <v>132</v>
      </c>
      <c r="B23" s="153">
        <v>1190</v>
      </c>
      <c r="C23" s="151">
        <v>118</v>
      </c>
    </row>
    <row r="24" spans="1:3" ht="30.95" customHeight="1" thickBot="1" x14ac:dyDescent="0.25">
      <c r="A24" s="152" t="s">
        <v>5</v>
      </c>
      <c r="B24" s="381">
        <f>B23+C23</f>
        <v>1308</v>
      </c>
      <c r="C24" s="382"/>
    </row>
    <row r="25" spans="1:3" ht="30.95" customHeight="1" x14ac:dyDescent="0.2">
      <c r="A25" s="14"/>
      <c r="B25" s="15"/>
      <c r="C25" s="15"/>
    </row>
    <row r="26" spans="1:3" ht="30.95" customHeight="1" x14ac:dyDescent="0.2">
      <c r="A26" s="14"/>
      <c r="B26" s="15"/>
      <c r="C26" s="15"/>
    </row>
    <row r="27" spans="1:3" ht="30.95" customHeight="1" x14ac:dyDescent="0.2">
      <c r="A27" s="14"/>
      <c r="B27" s="15"/>
      <c r="C27" s="15"/>
    </row>
    <row r="28" spans="1:3" ht="4.5" customHeight="1" x14ac:dyDescent="0.2">
      <c r="A28" s="14"/>
      <c r="B28" s="15"/>
      <c r="C28" s="15"/>
    </row>
    <row r="29" spans="1:3" ht="30.95" customHeight="1" x14ac:dyDescent="0.2">
      <c r="A29" s="14"/>
      <c r="B29" s="15"/>
      <c r="C29" s="15"/>
    </row>
    <row r="30" spans="1:3" ht="30.95" customHeight="1" x14ac:dyDescent="0.2">
      <c r="A30" s="14"/>
      <c r="B30" s="15"/>
      <c r="C30" s="15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zoomScaleNormal="100" workbookViewId="0">
      <selection activeCell="C21" activeCellId="1" sqref="I11 C21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80" t="s">
        <v>186</v>
      </c>
      <c r="D2" s="380"/>
      <c r="E2" s="380"/>
      <c r="F2" s="380"/>
      <c r="G2" s="380"/>
      <c r="H2" s="380"/>
      <c r="I2" s="380"/>
      <c r="J2" s="380"/>
    </row>
    <row r="3" spans="3:12" x14ac:dyDescent="0.2">
      <c r="C3" s="380"/>
      <c r="D3" s="380"/>
      <c r="E3" s="380"/>
      <c r="F3" s="380"/>
      <c r="G3" s="380"/>
      <c r="H3" s="380"/>
      <c r="I3" s="380"/>
      <c r="J3" s="380"/>
    </row>
    <row r="4" spans="3:12" ht="12.75" customHeight="1" x14ac:dyDescent="0.2">
      <c r="C4" s="380"/>
      <c r="D4" s="380"/>
      <c r="E4" s="380"/>
      <c r="F4" s="380"/>
      <c r="G4" s="380"/>
      <c r="H4" s="380"/>
      <c r="I4" s="380"/>
      <c r="J4" s="380"/>
    </row>
    <row r="5" spans="3:12" ht="12.75" customHeight="1" x14ac:dyDescent="0.2">
      <c r="D5" s="272"/>
      <c r="E5" s="272"/>
      <c r="F5" s="272"/>
      <c r="G5" s="272"/>
      <c r="H5" s="272"/>
      <c r="I5" s="272"/>
      <c r="J5" s="272"/>
    </row>
    <row r="6" spans="3:12" ht="12.75" customHeight="1" x14ac:dyDescent="0.2">
      <c r="D6" s="272"/>
      <c r="E6" s="272"/>
      <c r="F6" s="272"/>
      <c r="G6" s="272"/>
      <c r="H6" s="272"/>
      <c r="I6" s="272"/>
      <c r="J6" s="272"/>
    </row>
    <row r="9" spans="3:12" ht="18" thickBot="1" x14ac:dyDescent="0.35"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3:12" s="81" customFormat="1" ht="33" customHeight="1" thickBot="1" x14ac:dyDescent="0.35">
      <c r="C10" s="320" t="s">
        <v>32</v>
      </c>
      <c r="D10" s="321" t="s">
        <v>134</v>
      </c>
      <c r="E10" s="317" t="s">
        <v>135</v>
      </c>
      <c r="F10" s="317" t="s">
        <v>136</v>
      </c>
      <c r="G10" s="318" t="s">
        <v>137</v>
      </c>
      <c r="H10" s="319" t="s">
        <v>138</v>
      </c>
      <c r="I10" s="328" t="s">
        <v>162</v>
      </c>
      <c r="J10" s="320" t="s">
        <v>5</v>
      </c>
      <c r="K10" s="186"/>
      <c r="L10" s="186"/>
    </row>
    <row r="11" spans="3:12" ht="18" thickBot="1" x14ac:dyDescent="0.35">
      <c r="C11" s="325" t="s">
        <v>139</v>
      </c>
      <c r="D11" s="322">
        <v>517</v>
      </c>
      <c r="E11" s="316">
        <v>4</v>
      </c>
      <c r="F11" s="316">
        <v>1</v>
      </c>
      <c r="G11" s="316">
        <v>16</v>
      </c>
      <c r="H11" s="316"/>
      <c r="I11" s="232"/>
      <c r="J11" s="341">
        <f>SUM(D11:H11)</f>
        <v>538</v>
      </c>
      <c r="K11" s="89"/>
      <c r="L11" s="89"/>
    </row>
    <row r="12" spans="3:12" ht="10.5" customHeight="1" thickBot="1" x14ac:dyDescent="0.35">
      <c r="C12" s="326"/>
      <c r="D12" s="323"/>
      <c r="E12" s="187"/>
      <c r="F12" s="187"/>
      <c r="G12" s="187"/>
      <c r="H12" s="187"/>
      <c r="I12" s="188"/>
      <c r="J12" s="342"/>
      <c r="K12" s="89"/>
      <c r="L12" s="89"/>
    </row>
    <row r="13" spans="3:12" ht="18" thickBot="1" x14ac:dyDescent="0.35">
      <c r="C13" s="326" t="s">
        <v>140</v>
      </c>
      <c r="D13" s="323">
        <v>39</v>
      </c>
      <c r="E13" s="187"/>
      <c r="F13" s="187"/>
      <c r="G13" s="187">
        <v>3</v>
      </c>
      <c r="H13" s="187"/>
      <c r="I13" s="188"/>
      <c r="J13" s="342">
        <f>SUM(D13:H13)</f>
        <v>42</v>
      </c>
      <c r="K13" s="89"/>
      <c r="L13" s="89"/>
    </row>
    <row r="14" spans="3:12" ht="6.75" customHeight="1" thickBot="1" x14ac:dyDescent="0.35">
      <c r="C14" s="326"/>
      <c r="D14" s="323"/>
      <c r="E14" s="187"/>
      <c r="F14" s="187"/>
      <c r="G14" s="187"/>
      <c r="H14" s="187"/>
      <c r="I14" s="188"/>
      <c r="J14" s="342"/>
      <c r="K14" s="89"/>
      <c r="L14" s="89"/>
    </row>
    <row r="15" spans="3:12" ht="18" thickBot="1" x14ac:dyDescent="0.35">
      <c r="C15" s="326" t="s">
        <v>141</v>
      </c>
      <c r="D15" s="323"/>
      <c r="E15" s="187"/>
      <c r="F15" s="187"/>
      <c r="G15" s="187"/>
      <c r="H15" s="187"/>
      <c r="I15" s="188"/>
      <c r="J15" s="342">
        <f>SUM(D15:H15)</f>
        <v>0</v>
      </c>
      <c r="K15" s="89"/>
      <c r="L15" s="89"/>
    </row>
    <row r="16" spans="3:12" ht="9" customHeight="1" thickBot="1" x14ac:dyDescent="0.35">
      <c r="C16" s="326"/>
      <c r="D16" s="323"/>
      <c r="E16" s="187"/>
      <c r="F16" s="187"/>
      <c r="G16" s="187"/>
      <c r="H16" s="187"/>
      <c r="I16" s="188"/>
      <c r="J16" s="342"/>
      <c r="K16" s="89"/>
      <c r="L16" s="89"/>
    </row>
    <row r="17" spans="3:12" ht="18" thickBot="1" x14ac:dyDescent="0.35">
      <c r="C17" s="327" t="s">
        <v>142</v>
      </c>
      <c r="D17" s="324"/>
      <c r="E17" s="314"/>
      <c r="F17" s="314"/>
      <c r="G17" s="314"/>
      <c r="H17" s="314"/>
      <c r="I17" s="329"/>
      <c r="J17" s="343">
        <f>SUM(D17:H17)</f>
        <v>0</v>
      </c>
      <c r="K17" s="89"/>
      <c r="L17" s="89"/>
    </row>
    <row r="18" spans="3:12" ht="36" customHeight="1" thickBot="1" x14ac:dyDescent="0.35">
      <c r="C18" s="315"/>
      <c r="D18" s="345">
        <f>SUM(D11:D17)</f>
        <v>556</v>
      </c>
      <c r="E18" s="346">
        <f t="shared" ref="E18:I18" si="0">SUM(E11:E17)</f>
        <v>4</v>
      </c>
      <c r="F18" s="346">
        <f t="shared" si="0"/>
        <v>1</v>
      </c>
      <c r="G18" s="346">
        <f>SUM(G11:G17)</f>
        <v>19</v>
      </c>
      <c r="H18" s="346">
        <f t="shared" si="0"/>
        <v>0</v>
      </c>
      <c r="I18" s="347">
        <f t="shared" si="0"/>
        <v>0</v>
      </c>
      <c r="J18" s="344">
        <f>SUM(D18:I18)</f>
        <v>580</v>
      </c>
      <c r="K18" s="89"/>
      <c r="L18" s="89"/>
    </row>
    <row r="19" spans="3:12" ht="17.25" x14ac:dyDescent="0.3"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3:12" ht="17.25" x14ac:dyDescent="0.3"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3:12" ht="17.25" x14ac:dyDescent="0.3"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3:12" ht="17.25" x14ac:dyDescent="0.3"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3:12" ht="17.25" x14ac:dyDescent="0.3"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3:12" ht="17.25" x14ac:dyDescent="0.3"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3:12" ht="17.25" x14ac:dyDescent="0.3"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3:12" ht="17.25" x14ac:dyDescent="0.3"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3:12" ht="17.25" x14ac:dyDescent="0.3">
      <c r="K27" s="89"/>
      <c r="L27" s="89"/>
    </row>
    <row r="28" spans="3:12" ht="17.25" x14ac:dyDescent="0.3">
      <c r="K28" s="89"/>
      <c r="L28" s="89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view="pageLayout" topLeftCell="A7" zoomScaleNormal="100" workbookViewId="0">
      <selection activeCell="C21" activeCellId="1" sqref="I11 C21"/>
    </sheetView>
  </sheetViews>
  <sheetFormatPr baseColWidth="10" defaultRowHeight="12.75" x14ac:dyDescent="0.2"/>
  <cols>
    <col min="1" max="1" width="6.42578125" style="95" customWidth="1"/>
    <col min="2" max="2" width="17.140625" style="95" customWidth="1"/>
    <col min="3" max="3" width="16.5703125" style="95" hidden="1" customWidth="1"/>
    <col min="4" max="4" width="15.5703125" style="95" hidden="1" customWidth="1"/>
    <col min="5" max="5" width="10.42578125" style="95" customWidth="1"/>
    <col min="6" max="6" width="10.7109375" style="95" customWidth="1"/>
    <col min="7" max="7" width="11.42578125" style="95"/>
    <col min="8" max="8" width="5.7109375" style="96" customWidth="1"/>
    <col min="9" max="9" width="11.42578125" style="96"/>
    <col min="10" max="18" width="5.7109375" style="95" customWidth="1"/>
    <col min="19" max="16384" width="11.42578125" style="95"/>
  </cols>
  <sheetData>
    <row r="3" spans="2:12" x14ac:dyDescent="0.2">
      <c r="B3" s="348" t="s">
        <v>160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2:12" x14ac:dyDescent="0.2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2:12" x14ac:dyDescent="0.2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2:12" ht="13.5" customHeight="1" x14ac:dyDescent="0.2">
      <c r="B6" s="94"/>
    </row>
    <row r="7" spans="2:12" ht="18.75" customHeight="1" thickBot="1" x14ac:dyDescent="0.25">
      <c r="B7" s="387"/>
      <c r="C7" s="387"/>
      <c r="D7" s="387"/>
      <c r="E7" s="387"/>
      <c r="F7" s="387"/>
      <c r="G7" s="387"/>
      <c r="H7" s="97"/>
      <c r="I7" s="97"/>
    </row>
    <row r="8" spans="2:12" ht="22.5" customHeight="1" thickBot="1" x14ac:dyDescent="0.25">
      <c r="B8" s="388" t="s">
        <v>187</v>
      </c>
      <c r="C8" s="389"/>
      <c r="D8" s="389"/>
      <c r="E8" s="389"/>
      <c r="F8" s="389"/>
      <c r="G8" s="390"/>
      <c r="H8" s="98"/>
      <c r="I8" s="98"/>
    </row>
    <row r="9" spans="2:12" ht="3" customHeight="1" thickBot="1" x14ac:dyDescent="0.25">
      <c r="B9" s="106"/>
      <c r="C9" s="107"/>
      <c r="D9" s="107"/>
      <c r="E9" s="107"/>
      <c r="F9" s="107"/>
      <c r="G9" s="108"/>
      <c r="H9" s="99"/>
      <c r="I9" s="99"/>
    </row>
    <row r="10" spans="2:12" s="96" customFormat="1" ht="26.25" customHeight="1" thickBot="1" x14ac:dyDescent="0.25">
      <c r="B10" s="384" t="s">
        <v>30</v>
      </c>
      <c r="C10" s="385"/>
      <c r="D10" s="385"/>
      <c r="E10" s="385"/>
      <c r="F10" s="385"/>
      <c r="G10" s="386"/>
      <c r="H10" s="75"/>
      <c r="I10" s="75"/>
    </row>
    <row r="11" spans="2:12" ht="31.5" customHeight="1" thickBot="1" x14ac:dyDescent="0.25">
      <c r="B11" s="189" t="s">
        <v>32</v>
      </c>
      <c r="C11" s="273" t="s">
        <v>26</v>
      </c>
      <c r="D11" s="274" t="s">
        <v>111</v>
      </c>
      <c r="E11" s="274" t="s">
        <v>28</v>
      </c>
      <c r="F11" s="275" t="s">
        <v>29</v>
      </c>
      <c r="G11" s="276" t="s">
        <v>5</v>
      </c>
      <c r="H11" s="18"/>
      <c r="I11" s="18"/>
    </row>
    <row r="12" spans="2:12" ht="24" customHeight="1" x14ac:dyDescent="0.2">
      <c r="B12" s="277" t="s">
        <v>24</v>
      </c>
      <c r="C12" s="278"/>
      <c r="D12" s="278"/>
      <c r="E12" s="278">
        <v>9</v>
      </c>
      <c r="F12" s="278">
        <v>9</v>
      </c>
      <c r="G12" s="279">
        <f>Tabla8[[#This Row],[JUZGADO IV]]+Tabla8[[#This Row],[JUZGADO III]]+Tabla8[[#This Row],[COLEGIADO]]+Tabla8[[#This Row],[ASUNTOS INTERNOS]]</f>
        <v>18</v>
      </c>
      <c r="H12" s="99"/>
      <c r="I12" s="99"/>
    </row>
    <row r="13" spans="2:12" ht="24" customHeight="1" x14ac:dyDescent="0.2">
      <c r="B13" s="280" t="s">
        <v>25</v>
      </c>
      <c r="C13" s="281"/>
      <c r="D13" s="281"/>
      <c r="E13" s="281">
        <v>3</v>
      </c>
      <c r="F13" s="281">
        <v>1</v>
      </c>
      <c r="G13" s="282">
        <f>Tabla8[[#This Row],[JUZGADO IV]]+Tabla8[[#This Row],[JUZGADO III]]+Tabla8[[#This Row],[ASUNTOS INTERNOS]]</f>
        <v>4</v>
      </c>
      <c r="H13" s="99"/>
      <c r="I13" s="99"/>
    </row>
    <row r="14" spans="2:12" ht="12" customHeight="1" thickBot="1" x14ac:dyDescent="0.25">
      <c r="B14" s="283"/>
      <c r="C14" s="100"/>
      <c r="D14" s="100"/>
      <c r="E14" s="100"/>
      <c r="F14" s="100"/>
      <c r="G14" s="284"/>
      <c r="H14" s="99"/>
      <c r="I14" s="99"/>
    </row>
    <row r="15" spans="2:12" ht="24" customHeight="1" x14ac:dyDescent="0.2">
      <c r="B15" s="309" t="s">
        <v>124</v>
      </c>
      <c r="C15" s="310" t="e">
        <f>C12+#REF!+C13</f>
        <v>#REF!</v>
      </c>
      <c r="D15" s="310" t="e">
        <f>D12+#REF!+D13</f>
        <v>#REF!</v>
      </c>
      <c r="E15" s="310">
        <f>E12+E13</f>
        <v>12</v>
      </c>
      <c r="F15" s="310">
        <f>F12+F13</f>
        <v>10</v>
      </c>
      <c r="G15" s="310">
        <f>G12+G13</f>
        <v>22</v>
      </c>
      <c r="H15" s="99"/>
      <c r="I15" s="99"/>
    </row>
    <row r="16" spans="2:12" ht="13.5" thickBot="1" x14ac:dyDescent="0.25">
      <c r="B16" s="94"/>
    </row>
    <row r="17" spans="2:9" ht="22.5" customHeight="1" thickBot="1" x14ac:dyDescent="0.25">
      <c r="B17" s="384" t="s">
        <v>31</v>
      </c>
      <c r="C17" s="385"/>
      <c r="D17" s="385"/>
      <c r="E17" s="385"/>
      <c r="F17" s="385"/>
      <c r="G17" s="386"/>
      <c r="H17" s="75"/>
      <c r="I17" s="75"/>
    </row>
    <row r="18" spans="2:9" ht="32.25" customHeight="1" thickBot="1" x14ac:dyDescent="0.25">
      <c r="B18" s="285" t="s">
        <v>32</v>
      </c>
      <c r="C18" s="286" t="s">
        <v>26</v>
      </c>
      <c r="D18" s="287" t="s">
        <v>27</v>
      </c>
      <c r="E18" s="287" t="s">
        <v>28</v>
      </c>
      <c r="F18" s="288" t="s">
        <v>29</v>
      </c>
      <c r="G18" s="289" t="s">
        <v>5</v>
      </c>
      <c r="H18" s="18"/>
      <c r="I18" s="18"/>
    </row>
    <row r="19" spans="2:9" ht="0.75" customHeight="1" thickBot="1" x14ac:dyDescent="0.25">
      <c r="B19" s="290"/>
      <c r="C19" s="100">
        <v>0</v>
      </c>
      <c r="D19" s="100"/>
      <c r="E19" s="100">
        <f t="shared" ref="E19" si="0">E16+E17</f>
        <v>0</v>
      </c>
      <c r="F19" s="100"/>
      <c r="G19" s="291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292" t="s">
        <v>24</v>
      </c>
      <c r="C20" s="278"/>
      <c r="D20" s="278"/>
      <c r="E20" s="278">
        <v>11</v>
      </c>
      <c r="F20" s="278">
        <v>6</v>
      </c>
      <c r="G20" s="293">
        <f>Tabla9[[#This Row],[JUZGADO IV]]+Tabla9[[#This Row],[JUZGADO III]]+Tabla9[[#This Row],[JUZGADO I]]+Tabla9[[#This Row],[ASUNTOS INTERNOS]]</f>
        <v>17</v>
      </c>
      <c r="H20" s="99"/>
      <c r="I20" s="99"/>
    </row>
    <row r="21" spans="2:9" ht="24" customHeight="1" x14ac:dyDescent="0.2">
      <c r="B21" s="294" t="s">
        <v>25</v>
      </c>
      <c r="C21" s="281"/>
      <c r="D21" s="281"/>
      <c r="E21" s="281">
        <v>4</v>
      </c>
      <c r="F21" s="281">
        <v>3</v>
      </c>
      <c r="G21" s="295">
        <f>Tabla9[[#This Row],[JUZGADO IV]]+Tabla9[[#This Row],[JUZGADO III]]+Tabla9[[#This Row],[JUZGADO I]]+Tabla9[[#This Row],[ASUNTOS INTERNOS]]</f>
        <v>7</v>
      </c>
      <c r="H21" s="99"/>
      <c r="I21" s="99"/>
    </row>
    <row r="22" spans="2:9" ht="7.5" customHeight="1" thickBot="1" x14ac:dyDescent="0.25">
      <c r="G22" s="101"/>
    </row>
    <row r="23" spans="2:9" ht="24" customHeight="1" thickBot="1" x14ac:dyDescent="0.25">
      <c r="B23" s="307" t="s">
        <v>125</v>
      </c>
      <c r="C23" s="308" t="e">
        <f>C20+#REF!+C21</f>
        <v>#REF!</v>
      </c>
      <c r="D23" s="308" t="e">
        <f>D20+#REF!+D21</f>
        <v>#REF!</v>
      </c>
      <c r="E23" s="308">
        <f>E20+E21</f>
        <v>15</v>
      </c>
      <c r="F23" s="308">
        <f>F20+F21</f>
        <v>9</v>
      </c>
      <c r="G23" s="308">
        <f>G20+G21</f>
        <v>24</v>
      </c>
      <c r="H23" s="99"/>
      <c r="I23" s="99"/>
    </row>
    <row r="24" spans="2:9" ht="7.5" customHeight="1" x14ac:dyDescent="0.2"/>
    <row r="25" spans="2:9" hidden="1" x14ac:dyDescent="0.2"/>
    <row r="30" spans="2:9" s="103" customFormat="1" x14ac:dyDescent="0.2">
      <c r="B30" s="102"/>
      <c r="C30" s="102"/>
      <c r="D30" s="102"/>
      <c r="H30" s="104"/>
      <c r="I30" s="104"/>
    </row>
    <row r="31" spans="2:9" s="103" customFormat="1" x14ac:dyDescent="0.2">
      <c r="B31" s="102"/>
      <c r="C31" s="383"/>
      <c r="D31" s="383"/>
      <c r="E31" s="383"/>
      <c r="H31" s="104"/>
      <c r="I31" s="104"/>
    </row>
    <row r="32" spans="2:9" s="103" customFormat="1" x14ac:dyDescent="0.2">
      <c r="B32" s="102"/>
      <c r="C32" s="102"/>
      <c r="D32" s="102"/>
      <c r="E32" s="105"/>
      <c r="H32" s="104"/>
      <c r="I32" s="104"/>
    </row>
    <row r="33" spans="2:9" s="103" customFormat="1" x14ac:dyDescent="0.2">
      <c r="B33" s="102"/>
      <c r="C33" s="102"/>
      <c r="D33" s="102"/>
      <c r="H33" s="104"/>
      <c r="I33" s="104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showGridLines="0" view="pageLayout" zoomScaleNormal="100" workbookViewId="0">
      <selection activeCell="C21" activeCellId="1" sqref="I11 C21"/>
    </sheetView>
  </sheetViews>
  <sheetFormatPr baseColWidth="10" defaultRowHeight="12.75" x14ac:dyDescent="0.2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48" t="s">
        <v>159</v>
      </c>
      <c r="C3" s="348"/>
      <c r="D3" s="348"/>
      <c r="E3" s="348"/>
      <c r="F3" s="348"/>
      <c r="G3" s="348"/>
      <c r="H3" s="348"/>
      <c r="I3" s="348"/>
    </row>
    <row r="4" spans="2:13" x14ac:dyDescent="0.2">
      <c r="B4" s="348"/>
      <c r="C4" s="348"/>
      <c r="D4" s="348"/>
      <c r="E4" s="348"/>
      <c r="F4" s="348"/>
      <c r="G4" s="348"/>
      <c r="H4" s="348"/>
      <c r="I4" s="348"/>
    </row>
    <row r="5" spans="2:13" x14ac:dyDescent="0.2">
      <c r="B5" s="348"/>
      <c r="C5" s="348"/>
      <c r="D5" s="348"/>
      <c r="E5" s="348"/>
      <c r="F5" s="348"/>
      <c r="G5" s="348"/>
      <c r="H5" s="348"/>
      <c r="I5" s="348"/>
    </row>
    <row r="6" spans="2:13" ht="12.75" customHeight="1" x14ac:dyDescent="0.2">
      <c r="C6" s="272"/>
      <c r="D6" s="272"/>
      <c r="E6" s="272"/>
      <c r="F6" s="272"/>
      <c r="G6" s="272"/>
      <c r="H6" s="272"/>
      <c r="I6" s="272"/>
    </row>
    <row r="7" spans="2:13" ht="12.75" customHeight="1" x14ac:dyDescent="0.2">
      <c r="C7" s="272"/>
      <c r="D7" s="272"/>
      <c r="E7" s="272"/>
      <c r="F7" s="272"/>
      <c r="G7" s="272"/>
      <c r="H7" s="272"/>
      <c r="I7" s="272"/>
    </row>
    <row r="9" spans="2:13" ht="13.5" thickBot="1" x14ac:dyDescent="0.25"/>
    <row r="10" spans="2:13" s="79" customFormat="1" ht="24.75" customHeight="1" thickBot="1" x14ac:dyDescent="0.3">
      <c r="C10" s="388" t="s">
        <v>187</v>
      </c>
      <c r="D10" s="390"/>
      <c r="E10" s="123"/>
      <c r="F10" s="123"/>
      <c r="H10" s="391"/>
      <c r="I10" s="391"/>
      <c r="J10" s="391"/>
      <c r="K10" s="391"/>
      <c r="L10" s="391"/>
      <c r="M10" s="391"/>
    </row>
    <row r="11" spans="2:13" ht="24" customHeight="1" thickBot="1" x14ac:dyDescent="0.25">
      <c r="C11" s="311" t="s">
        <v>30</v>
      </c>
      <c r="D11" s="312" t="s">
        <v>31</v>
      </c>
      <c r="H11" s="112"/>
      <c r="I11" s="112"/>
      <c r="J11" s="112"/>
      <c r="K11" s="112"/>
      <c r="L11" s="112"/>
      <c r="M11" s="112"/>
    </row>
    <row r="12" spans="2:13" ht="18" x14ac:dyDescent="0.2">
      <c r="B12" s="334" t="s">
        <v>33</v>
      </c>
      <c r="C12" s="118"/>
      <c r="D12" s="115"/>
      <c r="H12" s="112"/>
      <c r="I12" s="112"/>
      <c r="J12" s="112"/>
      <c r="K12" s="112"/>
      <c r="L12" s="112"/>
      <c r="M12" s="112"/>
    </row>
    <row r="13" spans="2:13" ht="8.25" customHeight="1" x14ac:dyDescent="0.25">
      <c r="B13" s="335"/>
      <c r="C13" s="119"/>
      <c r="D13" s="116"/>
      <c r="H13" s="113"/>
      <c r="I13" s="114"/>
      <c r="J13" s="112"/>
      <c r="K13" s="112"/>
      <c r="L13" s="112"/>
      <c r="M13" s="112"/>
    </row>
    <row r="14" spans="2:13" ht="18" x14ac:dyDescent="0.25">
      <c r="B14" s="335" t="s">
        <v>112</v>
      </c>
      <c r="C14" s="119">
        <v>1</v>
      </c>
      <c r="D14" s="116">
        <v>3</v>
      </c>
      <c r="H14" s="113"/>
      <c r="I14" s="114"/>
      <c r="J14" s="112"/>
      <c r="K14" s="112"/>
      <c r="L14" s="112"/>
      <c r="M14" s="112"/>
    </row>
    <row r="15" spans="2:13" ht="9" customHeight="1" x14ac:dyDescent="0.25">
      <c r="B15" s="335"/>
      <c r="C15" s="119"/>
      <c r="D15" s="116"/>
      <c r="H15" s="113"/>
      <c r="I15" s="114"/>
      <c r="J15" s="112"/>
      <c r="K15" s="112"/>
      <c r="L15" s="112"/>
      <c r="M15" s="112"/>
    </row>
    <row r="16" spans="2:13" ht="18" x14ac:dyDescent="0.25">
      <c r="B16" s="335" t="s">
        <v>25</v>
      </c>
      <c r="C16" s="119"/>
      <c r="D16" s="116"/>
      <c r="H16" s="113"/>
      <c r="I16" s="114"/>
      <c r="J16" s="112"/>
      <c r="K16" s="112"/>
      <c r="L16" s="112"/>
      <c r="M16" s="112"/>
    </row>
    <row r="17" spans="2:13" ht="3.75" customHeight="1" x14ac:dyDescent="0.25">
      <c r="B17" s="336"/>
      <c r="C17" s="154"/>
      <c r="D17" s="155"/>
      <c r="H17" s="113"/>
      <c r="I17" s="114"/>
      <c r="J17" s="112"/>
      <c r="K17" s="112"/>
      <c r="L17" s="112"/>
      <c r="M17" s="112"/>
    </row>
    <row r="18" spans="2:13" ht="30.75" x14ac:dyDescent="0.25">
      <c r="B18" s="336" t="s">
        <v>163</v>
      </c>
      <c r="C18" s="154"/>
      <c r="D18" s="155"/>
      <c r="H18" s="113"/>
      <c r="I18" s="114"/>
      <c r="J18" s="112"/>
      <c r="K18" s="112"/>
      <c r="L18" s="112"/>
      <c r="M18" s="112"/>
    </row>
    <row r="19" spans="2:13" ht="9.75" customHeight="1" thickBot="1" x14ac:dyDescent="0.3">
      <c r="B19" s="80"/>
      <c r="C19" s="120"/>
      <c r="D19" s="117"/>
      <c r="H19" s="113"/>
      <c r="I19" s="114"/>
      <c r="J19" s="112"/>
      <c r="K19" s="112"/>
      <c r="L19" s="112"/>
      <c r="M19" s="112"/>
    </row>
    <row r="20" spans="2:13" ht="16.5" thickBot="1" x14ac:dyDescent="0.3">
      <c r="B20" s="17" t="s">
        <v>5</v>
      </c>
      <c r="C20" s="121">
        <f>SUM(C12:C19)</f>
        <v>1</v>
      </c>
      <c r="D20" s="122">
        <f>SUM(D12:D19)</f>
        <v>3</v>
      </c>
      <c r="H20" s="112"/>
      <c r="I20" s="114"/>
      <c r="J20" s="112"/>
      <c r="K20" s="112"/>
      <c r="L20" s="112"/>
      <c r="M20" s="112"/>
    </row>
    <row r="21" spans="2:13" ht="15.75" x14ac:dyDescent="0.25">
      <c r="C21" s="81"/>
      <c r="H21" s="112"/>
      <c r="I21" s="114"/>
      <c r="J21" s="112"/>
      <c r="K21" s="112"/>
      <c r="L21" s="112"/>
      <c r="M21" s="112"/>
    </row>
    <row r="22" spans="2:13" x14ac:dyDescent="0.2">
      <c r="H22" s="112"/>
      <c r="I22" s="112"/>
      <c r="J22" s="112"/>
      <c r="K22" s="112"/>
      <c r="L22" s="112"/>
      <c r="M22" s="112"/>
    </row>
    <row r="23" spans="2:13" ht="15.75" x14ac:dyDescent="0.25">
      <c r="C23" s="82"/>
      <c r="H23" s="112"/>
      <c r="I23" s="114"/>
      <c r="J23" s="112"/>
      <c r="K23" s="112"/>
      <c r="L23" s="112"/>
      <c r="M23" s="112"/>
    </row>
    <row r="24" spans="2:13" x14ac:dyDescent="0.2">
      <c r="H24" s="112"/>
      <c r="I24" s="112"/>
      <c r="J24" s="112"/>
      <c r="K24" s="112"/>
      <c r="L24" s="112"/>
      <c r="M24" s="112"/>
    </row>
    <row r="28" spans="2:13" ht="21.75" customHeight="1" x14ac:dyDescent="0.2"/>
    <row r="29" spans="2:13" hidden="1" x14ac:dyDescent="0.2"/>
    <row r="30" spans="2:13" hidden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10" zoomScale="75" zoomScaleNormal="50" zoomScaleSheetLayoutView="75" zoomScalePageLayoutView="75" workbookViewId="0">
      <selection activeCell="C21" activeCellId="1" sqref="I11 C21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49" t="s">
        <v>178</v>
      </c>
      <c r="C2" s="349"/>
      <c r="D2" s="349"/>
      <c r="E2" s="349"/>
      <c r="F2" s="349"/>
      <c r="G2" s="349"/>
      <c r="H2" s="349"/>
      <c r="I2" s="349"/>
    </row>
    <row r="3" spans="1:17" ht="15" customHeight="1" x14ac:dyDescent="0.2">
      <c r="B3" s="349"/>
      <c r="C3" s="349"/>
      <c r="D3" s="349"/>
      <c r="E3" s="349"/>
      <c r="F3" s="349"/>
      <c r="G3" s="349"/>
      <c r="H3" s="349"/>
      <c r="I3" s="349"/>
      <c r="J3" s="240"/>
      <c r="K3" s="240"/>
    </row>
    <row r="4" spans="1:17" ht="15" customHeight="1" x14ac:dyDescent="0.2">
      <c r="A4" s="240"/>
      <c r="B4" s="349"/>
      <c r="C4" s="349"/>
      <c r="D4" s="349"/>
      <c r="E4" s="349"/>
      <c r="F4" s="349"/>
      <c r="G4" s="349"/>
      <c r="H4" s="349"/>
      <c r="I4" s="349"/>
      <c r="J4" s="240"/>
      <c r="K4" s="240"/>
    </row>
    <row r="5" spans="1:17" ht="15" customHeight="1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</row>
    <row r="6" spans="1:17" ht="13.5" customHeight="1" x14ac:dyDescent="0.3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73"/>
      <c r="M6" s="73"/>
      <c r="N6" s="73"/>
      <c r="O6" s="73"/>
      <c r="P6" s="73"/>
      <c r="Q6" s="73"/>
    </row>
    <row r="8" spans="1:17" ht="11.1" customHeight="1" x14ac:dyDescent="0.2">
      <c r="B8" s="4"/>
      <c r="C8" s="4"/>
      <c r="D8" s="4"/>
    </row>
    <row r="9" spans="1:17" ht="36" customHeight="1" x14ac:dyDescent="0.2">
      <c r="B9" s="156" t="s">
        <v>13</v>
      </c>
      <c r="C9" s="238" t="s">
        <v>176</v>
      </c>
      <c r="D9" s="239" t="s">
        <v>177</v>
      </c>
    </row>
    <row r="10" spans="1:17" ht="30.95" customHeight="1" x14ac:dyDescent="0.2">
      <c r="B10" s="157" t="s">
        <v>11</v>
      </c>
      <c r="C10" s="208">
        <v>0</v>
      </c>
      <c r="D10" s="193">
        <v>0</v>
      </c>
    </row>
    <row r="11" spans="1:17" ht="30.95" customHeight="1" x14ac:dyDescent="0.2">
      <c r="B11" s="157" t="s">
        <v>116</v>
      </c>
      <c r="C11" s="209">
        <v>2</v>
      </c>
      <c r="D11" s="193">
        <v>1</v>
      </c>
    </row>
    <row r="12" spans="1:17" ht="30.95" customHeight="1" x14ac:dyDescent="0.2">
      <c r="B12" s="157" t="s">
        <v>12</v>
      </c>
      <c r="C12" s="209">
        <v>32</v>
      </c>
      <c r="D12" s="193">
        <v>25</v>
      </c>
    </row>
    <row r="13" spans="1:17" ht="37.5" customHeight="1" x14ac:dyDescent="0.2">
      <c r="B13" s="157" t="s">
        <v>10</v>
      </c>
      <c r="C13" s="209">
        <v>35</v>
      </c>
      <c r="D13" s="193">
        <v>51</v>
      </c>
    </row>
    <row r="14" spans="1:17" ht="39.75" customHeight="1" x14ac:dyDescent="0.2">
      <c r="B14" s="157" t="s">
        <v>9</v>
      </c>
      <c r="C14" s="209">
        <v>45</v>
      </c>
      <c r="D14" s="193">
        <v>58</v>
      </c>
    </row>
    <row r="15" spans="1:17" ht="30.95" customHeight="1" thickBot="1" x14ac:dyDescent="0.25">
      <c r="B15" s="158" t="s">
        <v>113</v>
      </c>
      <c r="C15" s="210">
        <v>142</v>
      </c>
      <c r="D15" s="195">
        <v>180</v>
      </c>
    </row>
    <row r="16" spans="1:17" ht="6.75" customHeight="1" thickBot="1" x14ac:dyDescent="0.4">
      <c r="B16" s="192"/>
      <c r="C16" s="206"/>
      <c r="D16" s="211"/>
    </row>
    <row r="17" spans="2:4" ht="30.95" customHeight="1" x14ac:dyDescent="0.2">
      <c r="B17" s="159" t="s">
        <v>5</v>
      </c>
      <c r="C17" s="207">
        <f>SUM(C10:C16)</f>
        <v>256</v>
      </c>
      <c r="D17" s="212">
        <f>SUM(D10:D16)</f>
        <v>315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52"/>
      <c r="C22" s="352"/>
      <c r="D22" s="352"/>
    </row>
    <row r="23" spans="2:4" x14ac:dyDescent="0.2">
      <c r="B23" s="352"/>
      <c r="C23" s="352"/>
      <c r="D23" s="352"/>
    </row>
    <row r="24" spans="2:4" ht="18.75" x14ac:dyDescent="0.3">
      <c r="B24" s="234"/>
      <c r="C24" s="350"/>
      <c r="D24" s="350"/>
    </row>
    <row r="25" spans="2:4" ht="18.75" x14ac:dyDescent="0.3">
      <c r="B25" s="234"/>
      <c r="C25" s="350"/>
      <c r="D25" s="350"/>
    </row>
    <row r="26" spans="2:4" ht="18.75" x14ac:dyDescent="0.3">
      <c r="B26" s="234"/>
      <c r="C26" s="350"/>
      <c r="D26" s="350"/>
    </row>
    <row r="27" spans="2:4" ht="18.75" x14ac:dyDescent="0.3">
      <c r="B27" s="234"/>
      <c r="C27" s="350"/>
      <c r="D27" s="350"/>
    </row>
    <row r="28" spans="2:4" ht="18.75" x14ac:dyDescent="0.3">
      <c r="B28" s="234"/>
      <c r="C28" s="350"/>
      <c r="D28" s="350"/>
    </row>
    <row r="29" spans="2:4" ht="18.75" x14ac:dyDescent="0.3">
      <c r="B29" s="234"/>
      <c r="C29" s="350"/>
      <c r="D29" s="350"/>
    </row>
    <row r="30" spans="2:4" ht="18.75" x14ac:dyDescent="0.3">
      <c r="B30" s="234"/>
      <c r="C30" s="350"/>
      <c r="D30" s="350"/>
    </row>
    <row r="31" spans="2:4" ht="18.75" x14ac:dyDescent="0.3">
      <c r="B31" s="234"/>
      <c r="C31" s="350"/>
      <c r="D31" s="350"/>
    </row>
    <row r="32" spans="2:4" ht="18.75" x14ac:dyDescent="0.3">
      <c r="B32" s="234"/>
      <c r="C32" s="350"/>
      <c r="D32" s="350"/>
    </row>
    <row r="33" spans="2:4" ht="18.75" x14ac:dyDescent="0.3">
      <c r="B33" s="234"/>
      <c r="C33" s="350"/>
      <c r="D33" s="350"/>
    </row>
    <row r="34" spans="2:4" ht="18.75" x14ac:dyDescent="0.3">
      <c r="B34" s="234"/>
      <c r="C34" s="350"/>
      <c r="D34" s="350"/>
    </row>
    <row r="35" spans="2:4" ht="15.75" x14ac:dyDescent="0.25">
      <c r="B35" s="7"/>
      <c r="C35" s="351"/>
      <c r="D35" s="351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13" zoomScale="75" zoomScaleNormal="50" zoomScaleSheetLayoutView="75" zoomScalePageLayoutView="75" workbookViewId="0">
      <selection activeCell="C21" activeCellId="1" sqref="I11 C21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3"/>
    </row>
    <row r="3" spans="2:12" ht="15" customHeight="1" x14ac:dyDescent="0.2">
      <c r="B3" s="353" t="s">
        <v>151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</row>
    <row r="4" spans="2:12" ht="24.75" customHeight="1" x14ac:dyDescent="0.2"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2:12" ht="15" customHeight="1" x14ac:dyDescent="0.2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60" t="s">
        <v>0</v>
      </c>
      <c r="C11" s="238" t="s">
        <v>176</v>
      </c>
      <c r="D11" s="239" t="s">
        <v>177</v>
      </c>
    </row>
    <row r="12" spans="2:12" ht="30.95" customHeight="1" x14ac:dyDescent="0.2">
      <c r="B12" s="157" t="s">
        <v>14</v>
      </c>
      <c r="C12" s="330">
        <v>15</v>
      </c>
      <c r="D12" s="213">
        <v>16</v>
      </c>
    </row>
    <row r="13" spans="2:12" ht="30.95" customHeight="1" x14ac:dyDescent="0.2">
      <c r="B13" s="157" t="s">
        <v>15</v>
      </c>
      <c r="C13" s="330">
        <v>23</v>
      </c>
      <c r="D13" s="213">
        <v>26</v>
      </c>
    </row>
    <row r="14" spans="2:12" ht="30.95" customHeight="1" x14ac:dyDescent="0.2">
      <c r="B14" s="157" t="s">
        <v>16</v>
      </c>
      <c r="C14" s="330">
        <v>1</v>
      </c>
      <c r="D14" s="213">
        <v>1</v>
      </c>
    </row>
    <row r="15" spans="2:12" ht="13.5" customHeight="1" x14ac:dyDescent="0.2">
      <c r="B15" s="161"/>
      <c r="C15" s="216"/>
      <c r="D15" s="214"/>
    </row>
    <row r="16" spans="2:12" ht="30.95" customHeight="1" x14ac:dyDescent="0.2">
      <c r="B16" s="162" t="s">
        <v>5</v>
      </c>
      <c r="C16" s="217">
        <f>C12+C13</f>
        <v>38</v>
      </c>
      <c r="D16" s="215">
        <f>D12+D13</f>
        <v>42</v>
      </c>
    </row>
    <row r="20" spans="2:2" ht="15.75" x14ac:dyDescent="0.25">
      <c r="B20" s="59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13" zoomScale="75" zoomScaleNormal="50" zoomScaleSheetLayoutView="75" zoomScalePageLayoutView="75" workbookViewId="0">
      <selection activeCell="C21" activeCellId="1" sqref="I11 C21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53" t="s">
        <v>152</v>
      </c>
      <c r="C4" s="353"/>
      <c r="D4" s="353"/>
      <c r="E4" s="353"/>
      <c r="F4" s="353"/>
      <c r="G4" s="353"/>
      <c r="H4" s="353"/>
      <c r="I4" s="353"/>
      <c r="J4" s="353"/>
    </row>
    <row r="5" spans="2:10" x14ac:dyDescent="0.2">
      <c r="B5" s="353"/>
      <c r="C5" s="353"/>
      <c r="D5" s="353"/>
      <c r="E5" s="353"/>
      <c r="F5" s="353"/>
      <c r="G5" s="353"/>
      <c r="H5" s="353"/>
      <c r="I5" s="353"/>
      <c r="J5" s="353"/>
    </row>
    <row r="6" spans="2:10" x14ac:dyDescent="0.2">
      <c r="B6" s="353"/>
      <c r="C6" s="353"/>
      <c r="D6" s="353"/>
      <c r="E6" s="353"/>
      <c r="F6" s="353"/>
      <c r="G6" s="353"/>
      <c r="H6" s="353"/>
      <c r="I6" s="353"/>
      <c r="J6" s="353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60" t="s">
        <v>0</v>
      </c>
      <c r="C13" s="238" t="s">
        <v>176</v>
      </c>
      <c r="D13" s="239" t="s">
        <v>177</v>
      </c>
    </row>
    <row r="14" spans="2:10" ht="30.95" customHeight="1" x14ac:dyDescent="0.2">
      <c r="B14" s="157" t="s">
        <v>14</v>
      </c>
      <c r="C14" s="330">
        <v>1</v>
      </c>
      <c r="D14" s="193">
        <v>2</v>
      </c>
    </row>
    <row r="15" spans="2:10" ht="30.95" customHeight="1" x14ac:dyDescent="0.2">
      <c r="B15" s="157" t="s">
        <v>15</v>
      </c>
      <c r="C15" s="330">
        <v>0</v>
      </c>
      <c r="D15" s="193">
        <v>2</v>
      </c>
    </row>
    <row r="16" spans="2:10" ht="30.95" customHeight="1" x14ac:dyDescent="0.2">
      <c r="B16" s="157" t="s">
        <v>16</v>
      </c>
      <c r="C16" s="330">
        <v>0</v>
      </c>
      <c r="D16" s="193"/>
    </row>
    <row r="17" spans="2:4" ht="13.5" customHeight="1" x14ac:dyDescent="0.2">
      <c r="B17" s="161"/>
      <c r="C17" s="218"/>
      <c r="D17" s="194"/>
    </row>
    <row r="18" spans="2:4" ht="30.95" customHeight="1" x14ac:dyDescent="0.2">
      <c r="B18" s="162" t="s">
        <v>5</v>
      </c>
      <c r="C18" s="219">
        <f>C14+C15</f>
        <v>1</v>
      </c>
      <c r="D18" s="195">
        <f>D14+D15</f>
        <v>4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A8" zoomScaleNormal="50" zoomScaleSheetLayoutView="75" workbookViewId="0">
      <selection activeCell="C21" activeCellId="1" sqref="I11 C21"/>
    </sheetView>
  </sheetViews>
  <sheetFormatPr baseColWidth="10" defaultRowHeight="12.75" x14ac:dyDescent="0.2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 x14ac:dyDescent="0.2"/>
    <row r="2" spans="1:10" ht="12.75" customHeight="1" x14ac:dyDescent="0.2">
      <c r="B2" s="354" t="s">
        <v>153</v>
      </c>
      <c r="C2" s="354"/>
      <c r="D2" s="354"/>
      <c r="E2" s="354"/>
      <c r="F2" s="354"/>
      <c r="G2" s="354"/>
      <c r="H2" s="242"/>
      <c r="I2" s="241"/>
      <c r="J2" s="241"/>
    </row>
    <row r="3" spans="1:10" ht="18" customHeight="1" x14ac:dyDescent="0.2">
      <c r="B3" s="354"/>
      <c r="C3" s="354"/>
      <c r="D3" s="354"/>
      <c r="E3" s="354"/>
      <c r="F3" s="354"/>
      <c r="G3" s="354"/>
      <c r="H3" s="242"/>
      <c r="I3" s="241"/>
      <c r="J3" s="241"/>
    </row>
    <row r="4" spans="1:10" ht="15.75" customHeight="1" x14ac:dyDescent="0.2">
      <c r="A4" s="242"/>
      <c r="B4" s="354"/>
      <c r="C4" s="354"/>
      <c r="D4" s="354"/>
      <c r="E4" s="354"/>
      <c r="F4" s="354"/>
      <c r="G4" s="354"/>
      <c r="H4" s="242"/>
      <c r="I4" s="241"/>
      <c r="J4" s="241"/>
    </row>
    <row r="5" spans="1:10" ht="22.5" customHeight="1" x14ac:dyDescent="0.2">
      <c r="A5" s="242"/>
      <c r="B5" s="242"/>
      <c r="C5" s="242"/>
      <c r="D5" s="242"/>
      <c r="E5" s="242"/>
      <c r="F5" s="242"/>
      <c r="G5" s="242"/>
      <c r="H5" s="242"/>
      <c r="I5" s="241"/>
      <c r="J5" s="241"/>
    </row>
    <row r="6" spans="1:10" ht="12.75" customHeight="1" x14ac:dyDescent="0.2">
      <c r="A6" s="241"/>
      <c r="B6" s="241"/>
      <c r="C6" s="241"/>
      <c r="D6" s="241"/>
      <c r="E6" s="241"/>
      <c r="F6" s="241"/>
      <c r="G6" s="241"/>
      <c r="H6" s="241"/>
      <c r="I6" s="241"/>
      <c r="J6" s="241"/>
    </row>
    <row r="9" spans="1:10" ht="33" customHeight="1" thickBot="1" x14ac:dyDescent="0.25">
      <c r="B9" s="124" t="s">
        <v>61</v>
      </c>
      <c r="C9" s="125" t="s">
        <v>1</v>
      </c>
      <c r="D9" s="125" t="s">
        <v>2</v>
      </c>
      <c r="E9" s="125" t="s">
        <v>3</v>
      </c>
      <c r="F9" s="125" t="s">
        <v>35</v>
      </c>
      <c r="G9" s="126" t="s">
        <v>17</v>
      </c>
    </row>
    <row r="10" spans="1:10" ht="23.25" customHeight="1" x14ac:dyDescent="0.2">
      <c r="B10" s="245" t="s">
        <v>62</v>
      </c>
      <c r="C10" s="127">
        <v>30</v>
      </c>
      <c r="D10" s="127">
        <v>1</v>
      </c>
      <c r="E10" s="127">
        <v>0</v>
      </c>
      <c r="F10" s="127">
        <v>0</v>
      </c>
      <c r="G10" s="127">
        <f t="shared" ref="G10:G25" si="0">SUM(C10:F10)</f>
        <v>31</v>
      </c>
    </row>
    <row r="11" spans="1:10" ht="22.5" customHeight="1" x14ac:dyDescent="0.2">
      <c r="B11" s="246" t="s">
        <v>63</v>
      </c>
      <c r="C11" s="128">
        <v>58</v>
      </c>
      <c r="D11" s="128">
        <v>3</v>
      </c>
      <c r="E11" s="128">
        <v>1</v>
      </c>
      <c r="F11" s="128">
        <v>0</v>
      </c>
      <c r="G11" s="129">
        <f t="shared" si="0"/>
        <v>62</v>
      </c>
      <c r="H11" s="20"/>
    </row>
    <row r="12" spans="1:10" ht="30" customHeight="1" x14ac:dyDescent="0.2">
      <c r="B12" s="246" t="s">
        <v>64</v>
      </c>
      <c r="C12" s="128">
        <v>70</v>
      </c>
      <c r="D12" s="128">
        <v>4</v>
      </c>
      <c r="E12" s="128">
        <v>0</v>
      </c>
      <c r="F12" s="128">
        <v>0</v>
      </c>
      <c r="G12" s="129">
        <f t="shared" si="0"/>
        <v>74</v>
      </c>
    </row>
    <row r="13" spans="1:10" ht="27.95" customHeight="1" x14ac:dyDescent="0.2">
      <c r="B13" s="246" t="s">
        <v>65</v>
      </c>
      <c r="C13" s="128">
        <v>90</v>
      </c>
      <c r="D13" s="128">
        <v>2</v>
      </c>
      <c r="E13" s="128">
        <v>0</v>
      </c>
      <c r="F13" s="128">
        <v>0</v>
      </c>
      <c r="G13" s="129">
        <f t="shared" si="0"/>
        <v>92</v>
      </c>
    </row>
    <row r="14" spans="1:10" ht="27.95" customHeight="1" x14ac:dyDescent="0.2">
      <c r="B14" s="246" t="s">
        <v>66</v>
      </c>
      <c r="C14" s="128">
        <v>60</v>
      </c>
      <c r="D14" s="128">
        <v>0</v>
      </c>
      <c r="E14" s="128">
        <v>1</v>
      </c>
      <c r="F14" s="128">
        <v>0</v>
      </c>
      <c r="G14" s="129">
        <f t="shared" si="0"/>
        <v>61</v>
      </c>
    </row>
    <row r="15" spans="1:10" ht="27.95" customHeight="1" x14ac:dyDescent="0.2">
      <c r="B15" s="246" t="s">
        <v>67</v>
      </c>
      <c r="C15" s="128">
        <v>53</v>
      </c>
      <c r="D15" s="128">
        <v>1</v>
      </c>
      <c r="E15" s="128">
        <v>2</v>
      </c>
      <c r="F15" s="128">
        <v>0</v>
      </c>
      <c r="G15" s="129">
        <f t="shared" si="0"/>
        <v>56</v>
      </c>
    </row>
    <row r="16" spans="1:10" ht="27.95" customHeight="1" x14ac:dyDescent="0.2">
      <c r="B16" s="246" t="s">
        <v>68</v>
      </c>
      <c r="C16" s="128">
        <v>44</v>
      </c>
      <c r="D16" s="128">
        <v>1</v>
      </c>
      <c r="E16" s="128">
        <v>0</v>
      </c>
      <c r="F16" s="128">
        <v>0</v>
      </c>
      <c r="G16" s="129">
        <f t="shared" si="0"/>
        <v>45</v>
      </c>
    </row>
    <row r="17" spans="2:7" ht="27.95" customHeight="1" x14ac:dyDescent="0.2">
      <c r="B17" s="246" t="s">
        <v>69</v>
      </c>
      <c r="C17" s="128">
        <v>45</v>
      </c>
      <c r="D17" s="128">
        <v>1</v>
      </c>
      <c r="E17" s="128">
        <v>1</v>
      </c>
      <c r="F17" s="128">
        <v>0</v>
      </c>
      <c r="G17" s="129">
        <f t="shared" si="0"/>
        <v>47</v>
      </c>
    </row>
    <row r="18" spans="2:7" ht="27.95" customHeight="1" x14ac:dyDescent="0.2">
      <c r="B18" s="246" t="s">
        <v>70</v>
      </c>
      <c r="C18" s="128">
        <v>19</v>
      </c>
      <c r="D18" s="128">
        <v>5</v>
      </c>
      <c r="E18" s="128">
        <v>0</v>
      </c>
      <c r="F18" s="128">
        <v>0</v>
      </c>
      <c r="G18" s="128">
        <f t="shared" si="0"/>
        <v>24</v>
      </c>
    </row>
    <row r="19" spans="2:7" ht="27.95" customHeight="1" x14ac:dyDescent="0.2">
      <c r="B19" s="246" t="s">
        <v>71</v>
      </c>
      <c r="C19" s="128">
        <v>20</v>
      </c>
      <c r="D19" s="128">
        <v>0</v>
      </c>
      <c r="E19" s="128">
        <v>0</v>
      </c>
      <c r="F19" s="128">
        <v>0</v>
      </c>
      <c r="G19" s="128">
        <f t="shared" si="0"/>
        <v>20</v>
      </c>
    </row>
    <row r="20" spans="2:7" ht="27.95" customHeight="1" x14ac:dyDescent="0.2">
      <c r="B20" s="246" t="s">
        <v>72</v>
      </c>
      <c r="C20" s="128">
        <v>20</v>
      </c>
      <c r="D20" s="128">
        <v>0</v>
      </c>
      <c r="E20" s="128">
        <v>1</v>
      </c>
      <c r="F20" s="128">
        <v>0</v>
      </c>
      <c r="G20" s="128">
        <f t="shared" si="0"/>
        <v>21</v>
      </c>
    </row>
    <row r="21" spans="2:7" ht="27.95" customHeight="1" x14ac:dyDescent="0.2">
      <c r="B21" s="246" t="s">
        <v>73</v>
      </c>
      <c r="C21" s="128">
        <v>7</v>
      </c>
      <c r="D21" s="128">
        <v>0</v>
      </c>
      <c r="E21" s="128">
        <v>0</v>
      </c>
      <c r="F21" s="128">
        <v>0</v>
      </c>
      <c r="G21" s="128">
        <f t="shared" si="0"/>
        <v>7</v>
      </c>
    </row>
    <row r="22" spans="2:7" ht="27.95" customHeight="1" x14ac:dyDescent="0.2">
      <c r="B22" s="246" t="s">
        <v>74</v>
      </c>
      <c r="C22" s="128">
        <v>2</v>
      </c>
      <c r="D22" s="128">
        <v>0</v>
      </c>
      <c r="E22" s="128">
        <v>0</v>
      </c>
      <c r="F22" s="128">
        <v>0</v>
      </c>
      <c r="G22" s="128">
        <f t="shared" si="0"/>
        <v>2</v>
      </c>
    </row>
    <row r="23" spans="2:7" ht="27.95" customHeight="1" x14ac:dyDescent="0.2">
      <c r="B23" s="246" t="s">
        <v>75</v>
      </c>
      <c r="C23" s="128">
        <v>0</v>
      </c>
      <c r="D23" s="128">
        <v>0</v>
      </c>
      <c r="E23" s="128">
        <v>0</v>
      </c>
      <c r="F23" s="128">
        <v>0</v>
      </c>
      <c r="G23" s="128">
        <f t="shared" si="0"/>
        <v>0</v>
      </c>
    </row>
    <row r="24" spans="2:7" ht="27.95" customHeight="1" x14ac:dyDescent="0.2">
      <c r="B24" s="246" t="s">
        <v>76</v>
      </c>
      <c r="C24" s="128">
        <v>0</v>
      </c>
      <c r="D24" s="128">
        <v>0</v>
      </c>
      <c r="E24" s="128">
        <v>0</v>
      </c>
      <c r="F24" s="128">
        <v>0</v>
      </c>
      <c r="G24" s="128">
        <f t="shared" si="0"/>
        <v>0</v>
      </c>
    </row>
    <row r="25" spans="2:7" ht="27.95" customHeight="1" x14ac:dyDescent="0.2">
      <c r="B25" s="246" t="s">
        <v>77</v>
      </c>
      <c r="C25" s="128">
        <v>0</v>
      </c>
      <c r="D25" s="128">
        <v>0</v>
      </c>
      <c r="E25" s="128">
        <v>0</v>
      </c>
      <c r="F25" s="128">
        <v>0</v>
      </c>
      <c r="G25" s="128">
        <f t="shared" si="0"/>
        <v>0</v>
      </c>
    </row>
    <row r="26" spans="2:7" ht="12" customHeight="1" thickBot="1" x14ac:dyDescent="0.25">
      <c r="B26" s="134"/>
      <c r="C26" s="131"/>
      <c r="D26" s="131"/>
      <c r="E26" s="131"/>
      <c r="F26" s="131"/>
      <c r="G26" s="131"/>
    </row>
    <row r="27" spans="2:7" ht="44.25" customHeight="1" thickBot="1" x14ac:dyDescent="0.25">
      <c r="B27" s="249" t="s">
        <v>120</v>
      </c>
      <c r="C27" s="250">
        <f>SUM(C10:C26)</f>
        <v>518</v>
      </c>
      <c r="D27" s="250">
        <f>SUM(D10:D26)</f>
        <v>18</v>
      </c>
      <c r="E27" s="250">
        <f>SUM(E10:E26)</f>
        <v>6</v>
      </c>
      <c r="F27" s="250">
        <f>SUM(F10:F26)</f>
        <v>0</v>
      </c>
      <c r="G27" s="251">
        <f>SUM(C27:F27)</f>
        <v>542</v>
      </c>
    </row>
    <row r="28" spans="2:7" ht="13.5" customHeight="1" x14ac:dyDescent="0.2">
      <c r="B28" s="248"/>
      <c r="C28" s="58"/>
      <c r="D28" s="58"/>
      <c r="E28" s="58"/>
      <c r="F28" s="58"/>
      <c r="G28" s="58"/>
    </row>
    <row r="29" spans="2:7" ht="27" customHeight="1" x14ac:dyDescent="0.2">
      <c r="B29" s="246" t="s">
        <v>78</v>
      </c>
      <c r="C29" s="128">
        <v>0</v>
      </c>
      <c r="D29" s="128">
        <v>0</v>
      </c>
      <c r="E29" s="128">
        <v>0</v>
      </c>
      <c r="F29" s="128">
        <v>0</v>
      </c>
      <c r="G29" s="128">
        <f>Tabla12[[#This Row],[CAIDA DE PERSONA]]+Tabla12[[#This Row],[VOLCADURAS]]+Tabla12[[#This Row],[ATROPELLOS]]+Tabla12[[#This Row],[CHOQUES]]</f>
        <v>0</v>
      </c>
    </row>
    <row r="30" spans="2:7" ht="21" customHeight="1" x14ac:dyDescent="0.2">
      <c r="B30" s="246" t="s">
        <v>79</v>
      </c>
      <c r="C30" s="128">
        <v>1</v>
      </c>
      <c r="D30" s="128">
        <v>0</v>
      </c>
      <c r="E30" s="133">
        <v>0</v>
      </c>
      <c r="F30" s="128">
        <v>0</v>
      </c>
      <c r="G30" s="128">
        <f>Tabla12[[#This Row],[CAIDA DE PERSONA]]+Tabla12[[#This Row],[VOLCADURAS]]+Tabla12[[#This Row],[ATROPELLOS]]+Tabla12[[#This Row],[CHOQUES]]</f>
        <v>1</v>
      </c>
    </row>
    <row r="31" spans="2:7" ht="18.75" customHeight="1" x14ac:dyDescent="0.2">
      <c r="B31" s="246" t="s">
        <v>80</v>
      </c>
      <c r="C31" s="128">
        <v>2</v>
      </c>
      <c r="D31" s="128">
        <v>0</v>
      </c>
      <c r="E31" s="133">
        <v>0</v>
      </c>
      <c r="F31" s="128">
        <v>0</v>
      </c>
      <c r="G31" s="128">
        <f>Tabla12[[#This Row],[CAIDA DE PERSONA]]+Tabla12[[#This Row],[VOLCADURAS]]+Tabla12[[#This Row],[ATROPELLOS]]+Tabla12[[#This Row],[CHOQUES]]</f>
        <v>2</v>
      </c>
    </row>
    <row r="32" spans="2:7" ht="21.75" customHeight="1" x14ac:dyDescent="0.2">
      <c r="B32" s="246" t="s">
        <v>81</v>
      </c>
      <c r="C32" s="128">
        <v>4</v>
      </c>
      <c r="D32" s="128">
        <v>0</v>
      </c>
      <c r="E32" s="128">
        <v>0</v>
      </c>
      <c r="F32" s="128">
        <v>0</v>
      </c>
      <c r="G32" s="128">
        <f>Tabla12[[#This Row],[CAIDA DE PERSONA]]+Tabla12[[#This Row],[VOLCADURAS]]+Tabla12[[#This Row],[ATROPELLOS]]+Tabla12[[#This Row],[CHOQUES]]</f>
        <v>4</v>
      </c>
    </row>
    <row r="33" spans="2:10" ht="9.75" customHeight="1" thickBot="1" x14ac:dyDescent="0.25">
      <c r="B33" s="134"/>
      <c r="C33" s="131"/>
      <c r="D33" s="131"/>
      <c r="E33" s="131"/>
      <c r="F33" s="131"/>
      <c r="G33" s="131"/>
      <c r="J33" s="28"/>
    </row>
    <row r="34" spans="2:10" ht="32.25" customHeight="1" thickBot="1" x14ac:dyDescent="0.25">
      <c r="B34" s="247" t="s">
        <v>82</v>
      </c>
      <c r="C34" s="132">
        <f>SUM(C29:C33)</f>
        <v>7</v>
      </c>
      <c r="D34" s="132">
        <f>SUM(D29:D33)</f>
        <v>0</v>
      </c>
      <c r="E34" s="132">
        <f>SUM(E29:E33)</f>
        <v>0</v>
      </c>
      <c r="F34" s="132">
        <f>SUM(F29:F33)</f>
        <v>0</v>
      </c>
      <c r="G34" s="57">
        <f>SUM(C34:F34)</f>
        <v>7</v>
      </c>
      <c r="J34" s="28"/>
    </row>
    <row r="35" spans="2:10" ht="9.75" customHeight="1" thickBot="1" x14ac:dyDescent="0.25">
      <c r="B35" s="27"/>
      <c r="C35" s="28"/>
      <c r="D35" s="28"/>
      <c r="E35" s="28"/>
      <c r="F35" s="28"/>
      <c r="G35" s="28"/>
      <c r="J35" s="28"/>
    </row>
    <row r="36" spans="2:10" ht="32.25" customHeight="1" thickBot="1" x14ac:dyDescent="0.25">
      <c r="B36" s="244" t="s">
        <v>83</v>
      </c>
      <c r="C36" s="36">
        <v>23</v>
      </c>
      <c r="D36" s="36">
        <v>1</v>
      </c>
      <c r="E36" s="37">
        <v>0</v>
      </c>
      <c r="F36" s="37">
        <v>0</v>
      </c>
      <c r="G36" s="38">
        <f>C36+D36+E36+F36</f>
        <v>24</v>
      </c>
    </row>
    <row r="37" spans="2:10" ht="30.95" customHeight="1" x14ac:dyDescent="0.2">
      <c r="B37" s="244" t="s">
        <v>5</v>
      </c>
      <c r="C37" s="37">
        <f>C34+C27+C36</f>
        <v>548</v>
      </c>
      <c r="D37" s="37">
        <f>D36+D34+D27</f>
        <v>19</v>
      </c>
      <c r="E37" s="37">
        <f>E36+E34+E27</f>
        <v>6</v>
      </c>
      <c r="F37" s="37">
        <f>F36+F34+F27</f>
        <v>0</v>
      </c>
      <c r="G37" s="38">
        <f>C37+D37+E37+F37</f>
        <v>573</v>
      </c>
      <c r="J37" s="35"/>
    </row>
    <row r="38" spans="2:10" ht="21.75" customHeight="1" x14ac:dyDescent="0.2"/>
    <row r="39" spans="2:10" ht="18.75" customHeight="1" x14ac:dyDescent="0.2">
      <c r="C39" s="243"/>
    </row>
    <row r="40" spans="2:10" ht="25.5" customHeight="1" x14ac:dyDescent="0.2"/>
    <row r="41" spans="2:10" ht="18.75" customHeight="1" x14ac:dyDescent="0.2">
      <c r="C41" s="27"/>
      <c r="D41" s="28"/>
      <c r="E41" s="28"/>
      <c r="F41" s="28"/>
      <c r="G41" s="28"/>
      <c r="H41" s="28"/>
    </row>
    <row r="42" spans="2:10" ht="30.95" customHeight="1" x14ac:dyDescent="0.2">
      <c r="D42" s="355" t="s">
        <v>123</v>
      </c>
      <c r="E42" s="355"/>
      <c r="F42" s="355"/>
      <c r="G42" s="355"/>
    </row>
    <row r="43" spans="2:10" ht="30.95" customHeight="1" x14ac:dyDescent="0.2">
      <c r="C43" s="30"/>
      <c r="D43" s="355"/>
      <c r="E43" s="355"/>
      <c r="F43" s="355"/>
      <c r="G43" s="355"/>
      <c r="H43" s="30"/>
    </row>
    <row r="44" spans="2:10" ht="30.95" customHeight="1" x14ac:dyDescent="0.2">
      <c r="C44" s="30"/>
      <c r="D44" s="30"/>
      <c r="E44" s="30"/>
      <c r="F44" s="30"/>
      <c r="G44" s="30"/>
      <c r="H44" s="30"/>
    </row>
    <row r="45" spans="2:10" ht="30.95" customHeight="1" x14ac:dyDescent="0.2">
      <c r="C45" s="31"/>
      <c r="D45" s="31"/>
      <c r="E45" s="31"/>
      <c r="F45" s="31"/>
      <c r="G45" s="31"/>
      <c r="H45" s="31"/>
    </row>
    <row r="46" spans="2:10" ht="30.95" customHeight="1" x14ac:dyDescent="0.2">
      <c r="C46" s="32"/>
      <c r="D46" s="32"/>
      <c r="E46" s="32"/>
      <c r="F46" s="32"/>
      <c r="G46" s="32"/>
      <c r="H46" s="32"/>
    </row>
    <row r="47" spans="2:10" ht="30.95" customHeight="1" x14ac:dyDescent="0.2">
      <c r="C47" s="33"/>
      <c r="D47" s="33"/>
      <c r="E47" s="33"/>
      <c r="F47" s="33"/>
      <c r="G47" s="33"/>
      <c r="H47" s="33"/>
    </row>
    <row r="48" spans="2:10" ht="30.95" customHeight="1" x14ac:dyDescent="0.2">
      <c r="C48" s="27"/>
      <c r="D48" s="28"/>
      <c r="E48" s="28"/>
      <c r="F48" s="28"/>
      <c r="G48" s="28"/>
      <c r="H48" s="28"/>
    </row>
    <row r="49" spans="3:8" ht="30.95" customHeight="1" x14ac:dyDescent="0.2">
      <c r="C49" s="27"/>
      <c r="D49" s="28"/>
      <c r="E49" s="28"/>
      <c r="F49" s="28"/>
      <c r="G49" s="28"/>
      <c r="H49" s="28"/>
    </row>
    <row r="50" spans="3:8" ht="30.95" customHeight="1" x14ac:dyDescent="0.2">
      <c r="C50" s="27"/>
      <c r="D50" s="28"/>
      <c r="E50" s="28"/>
      <c r="F50" s="28"/>
      <c r="G50" s="28"/>
      <c r="H50" s="28"/>
    </row>
    <row r="51" spans="3:8" ht="30.95" customHeight="1" x14ac:dyDescent="0.2">
      <c r="C51" s="27"/>
      <c r="D51" s="28"/>
      <c r="E51" s="28"/>
      <c r="F51" s="28"/>
      <c r="G51" s="28"/>
      <c r="H51" s="28"/>
    </row>
    <row r="52" spans="3:8" ht="30.95" customHeight="1" x14ac:dyDescent="0.2">
      <c r="C52" s="27"/>
      <c r="D52" s="28"/>
      <c r="E52" s="28"/>
      <c r="F52" s="28"/>
      <c r="G52" s="28"/>
      <c r="H52" s="28"/>
    </row>
    <row r="53" spans="3:8" ht="30.95" customHeight="1" x14ac:dyDescent="0.2">
      <c r="C53" s="34"/>
      <c r="D53" s="26"/>
      <c r="E53" s="26"/>
      <c r="F53" s="26"/>
      <c r="G53" s="26"/>
      <c r="H53" s="26"/>
    </row>
    <row r="54" spans="3:8" ht="30.95" customHeight="1" x14ac:dyDescent="0.2">
      <c r="C54" s="27"/>
      <c r="D54" s="28"/>
      <c r="E54" s="28"/>
      <c r="F54" s="28"/>
      <c r="G54" s="28"/>
      <c r="H54" s="28"/>
    </row>
    <row r="55" spans="3:8" ht="30.95" customHeight="1" x14ac:dyDescent="0.2">
      <c r="C55" s="27"/>
      <c r="D55" s="28"/>
      <c r="E55" s="28"/>
      <c r="F55" s="28"/>
      <c r="G55" s="28"/>
      <c r="H55" s="28"/>
    </row>
    <row r="56" spans="3:8" ht="30.95" customHeight="1" x14ac:dyDescent="0.2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A25" zoomScaleNormal="100" workbookViewId="0">
      <selection activeCell="C21" activeCellId="1" sqref="I11 C21"/>
    </sheetView>
  </sheetViews>
  <sheetFormatPr baseColWidth="10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7.4257812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 x14ac:dyDescent="0.2"/>
    <row r="2" spans="2:7" ht="12.75" customHeight="1" x14ac:dyDescent="0.2">
      <c r="B2" s="353" t="s">
        <v>154</v>
      </c>
      <c r="C2" s="353"/>
      <c r="D2" s="353"/>
      <c r="E2" s="353"/>
      <c r="F2" s="353"/>
      <c r="G2" s="242"/>
    </row>
    <row r="3" spans="2:7" ht="12.75" customHeight="1" x14ac:dyDescent="0.2">
      <c r="B3" s="353"/>
      <c r="C3" s="353"/>
      <c r="D3" s="353"/>
      <c r="E3" s="353"/>
      <c r="F3" s="353"/>
      <c r="G3" s="242"/>
    </row>
    <row r="4" spans="2:7" ht="7.5" customHeight="1" x14ac:dyDescent="0.2">
      <c r="B4" s="353"/>
      <c r="C4" s="353"/>
      <c r="D4" s="353"/>
      <c r="E4" s="353"/>
      <c r="F4" s="353"/>
      <c r="G4" s="242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40"/>
      <c r="C10" s="40"/>
      <c r="D10" s="40"/>
      <c r="E10" s="40"/>
      <c r="F10" s="40"/>
      <c r="G10" s="40"/>
    </row>
    <row r="11" spans="2:7" ht="30" customHeight="1" x14ac:dyDescent="0.2">
      <c r="B11" s="135" t="s">
        <v>34</v>
      </c>
      <c r="C11" s="135" t="s">
        <v>1</v>
      </c>
      <c r="D11" s="135" t="s">
        <v>2</v>
      </c>
      <c r="E11" s="135" t="s">
        <v>3</v>
      </c>
      <c r="F11" s="135" t="s">
        <v>35</v>
      </c>
      <c r="G11" s="136" t="s">
        <v>17</v>
      </c>
    </row>
    <row r="12" spans="2:7" ht="27.95" customHeight="1" x14ac:dyDescent="0.2">
      <c r="B12" s="41" t="s">
        <v>36</v>
      </c>
      <c r="C12" s="39">
        <v>5</v>
      </c>
      <c r="D12" s="39">
        <v>1</v>
      </c>
      <c r="E12" s="39">
        <v>0</v>
      </c>
      <c r="F12" s="39">
        <v>0</v>
      </c>
      <c r="G12" s="85">
        <f t="shared" ref="G12:G35" si="0">SUM(C12:F12)</f>
        <v>6</v>
      </c>
    </row>
    <row r="13" spans="2:7" ht="27.95" customHeight="1" x14ac:dyDescent="0.2">
      <c r="B13" s="41" t="s">
        <v>37</v>
      </c>
      <c r="C13" s="39">
        <v>1</v>
      </c>
      <c r="D13" s="39">
        <v>0</v>
      </c>
      <c r="E13" s="39">
        <v>0</v>
      </c>
      <c r="F13" s="39">
        <v>0</v>
      </c>
      <c r="G13" s="85">
        <f t="shared" si="0"/>
        <v>1</v>
      </c>
    </row>
    <row r="14" spans="2:7" ht="27.95" customHeight="1" x14ac:dyDescent="0.2">
      <c r="B14" s="41" t="s">
        <v>38</v>
      </c>
      <c r="C14" s="39">
        <v>7</v>
      </c>
      <c r="D14" s="39">
        <v>0</v>
      </c>
      <c r="E14" s="39">
        <v>1</v>
      </c>
      <c r="F14" s="39">
        <v>0</v>
      </c>
      <c r="G14" s="85">
        <f t="shared" si="0"/>
        <v>8</v>
      </c>
    </row>
    <row r="15" spans="2:7" ht="27.95" customHeight="1" x14ac:dyDescent="0.2">
      <c r="B15" s="41" t="s">
        <v>39</v>
      </c>
      <c r="C15" s="39">
        <v>3</v>
      </c>
      <c r="D15" s="39">
        <v>0</v>
      </c>
      <c r="E15" s="39">
        <v>0</v>
      </c>
      <c r="F15" s="39">
        <v>0</v>
      </c>
      <c r="G15" s="85">
        <f t="shared" si="0"/>
        <v>3</v>
      </c>
    </row>
    <row r="16" spans="2:7" ht="27.95" customHeight="1" x14ac:dyDescent="0.2">
      <c r="B16" s="41" t="s">
        <v>40</v>
      </c>
      <c r="C16" s="39">
        <v>1</v>
      </c>
      <c r="D16" s="39">
        <v>0</v>
      </c>
      <c r="E16" s="39">
        <v>0</v>
      </c>
      <c r="F16" s="39">
        <v>0</v>
      </c>
      <c r="G16" s="85">
        <f t="shared" si="0"/>
        <v>1</v>
      </c>
    </row>
    <row r="17" spans="2:7" ht="27.95" customHeight="1" x14ac:dyDescent="0.2">
      <c r="B17" s="41" t="s">
        <v>41</v>
      </c>
      <c r="C17" s="39">
        <v>2</v>
      </c>
      <c r="D17" s="39">
        <v>0</v>
      </c>
      <c r="E17" s="39">
        <v>0</v>
      </c>
      <c r="F17" s="39">
        <v>0</v>
      </c>
      <c r="G17" s="85">
        <f t="shared" si="0"/>
        <v>2</v>
      </c>
    </row>
    <row r="18" spans="2:7" ht="27.95" customHeight="1" x14ac:dyDescent="0.2">
      <c r="B18" s="41" t="s">
        <v>42</v>
      </c>
      <c r="C18" s="39">
        <v>5</v>
      </c>
      <c r="D18" s="39">
        <v>1</v>
      </c>
      <c r="E18" s="39">
        <v>0</v>
      </c>
      <c r="F18" s="39">
        <v>0</v>
      </c>
      <c r="G18" s="85">
        <f t="shared" si="0"/>
        <v>6</v>
      </c>
    </row>
    <row r="19" spans="2:7" ht="27.95" customHeight="1" x14ac:dyDescent="0.2">
      <c r="B19" s="41" t="s">
        <v>43</v>
      </c>
      <c r="C19" s="39">
        <v>11</v>
      </c>
      <c r="D19" s="39">
        <v>1</v>
      </c>
      <c r="E19" s="39">
        <v>0</v>
      </c>
      <c r="F19" s="39">
        <v>0</v>
      </c>
      <c r="G19" s="85">
        <f t="shared" si="0"/>
        <v>12</v>
      </c>
    </row>
    <row r="20" spans="2:7" ht="27.95" customHeight="1" x14ac:dyDescent="0.2">
      <c r="B20" s="41" t="s">
        <v>44</v>
      </c>
      <c r="C20" s="39">
        <v>15</v>
      </c>
      <c r="D20" s="39">
        <v>2</v>
      </c>
      <c r="E20" s="39">
        <v>0</v>
      </c>
      <c r="F20" s="39">
        <v>0</v>
      </c>
      <c r="G20" s="85">
        <f t="shared" si="0"/>
        <v>17</v>
      </c>
    </row>
    <row r="21" spans="2:7" ht="27.95" customHeight="1" x14ac:dyDescent="0.2">
      <c r="B21" s="41" t="s">
        <v>45</v>
      </c>
      <c r="C21" s="39">
        <v>10</v>
      </c>
      <c r="D21" s="39">
        <v>2</v>
      </c>
      <c r="E21" s="39">
        <v>1</v>
      </c>
      <c r="F21" s="39">
        <v>0</v>
      </c>
      <c r="G21" s="85">
        <f t="shared" si="0"/>
        <v>13</v>
      </c>
    </row>
    <row r="22" spans="2:7" ht="27.95" customHeight="1" x14ac:dyDescent="0.2">
      <c r="B22" s="41" t="s">
        <v>46</v>
      </c>
      <c r="C22" s="39">
        <v>10</v>
      </c>
      <c r="D22" s="39">
        <v>0</v>
      </c>
      <c r="E22" s="39">
        <v>0</v>
      </c>
      <c r="F22" s="39">
        <v>0</v>
      </c>
      <c r="G22" s="83">
        <f t="shared" si="0"/>
        <v>10</v>
      </c>
    </row>
    <row r="23" spans="2:7" ht="27.95" customHeight="1" x14ac:dyDescent="0.2">
      <c r="B23" s="41" t="s">
        <v>47</v>
      </c>
      <c r="C23" s="39">
        <v>10</v>
      </c>
      <c r="D23" s="39">
        <v>0</v>
      </c>
      <c r="E23" s="39">
        <v>0</v>
      </c>
      <c r="F23" s="39">
        <v>0</v>
      </c>
      <c r="G23" s="83">
        <f t="shared" si="0"/>
        <v>10</v>
      </c>
    </row>
    <row r="24" spans="2:7" ht="27.95" customHeight="1" x14ac:dyDescent="0.2">
      <c r="B24" s="41" t="s">
        <v>48</v>
      </c>
      <c r="C24" s="39">
        <v>15</v>
      </c>
      <c r="D24" s="39">
        <v>1</v>
      </c>
      <c r="E24" s="39">
        <v>0</v>
      </c>
      <c r="F24" s="39">
        <v>0</v>
      </c>
      <c r="G24" s="83">
        <f t="shared" si="0"/>
        <v>16</v>
      </c>
    </row>
    <row r="25" spans="2:7" ht="27.95" customHeight="1" x14ac:dyDescent="0.2">
      <c r="B25" s="41" t="s">
        <v>49</v>
      </c>
      <c r="C25" s="39">
        <v>25</v>
      </c>
      <c r="D25" s="39">
        <v>2</v>
      </c>
      <c r="E25" s="39">
        <v>1</v>
      </c>
      <c r="F25" s="39">
        <v>0</v>
      </c>
      <c r="G25" s="83">
        <f t="shared" si="0"/>
        <v>28</v>
      </c>
    </row>
    <row r="26" spans="2:7" ht="27.95" customHeight="1" x14ac:dyDescent="0.2">
      <c r="B26" s="41" t="s">
        <v>50</v>
      </c>
      <c r="C26" s="39">
        <v>25</v>
      </c>
      <c r="D26" s="39">
        <v>1</v>
      </c>
      <c r="E26" s="39">
        <v>0</v>
      </c>
      <c r="F26" s="39">
        <v>0</v>
      </c>
      <c r="G26" s="83">
        <f t="shared" si="0"/>
        <v>26</v>
      </c>
    </row>
    <row r="27" spans="2:7" ht="27.95" customHeight="1" x14ac:dyDescent="0.2">
      <c r="B27" s="41" t="s">
        <v>51</v>
      </c>
      <c r="C27" s="39">
        <v>18</v>
      </c>
      <c r="D27" s="39">
        <v>0</v>
      </c>
      <c r="E27" s="39">
        <v>0</v>
      </c>
      <c r="F27" s="39">
        <v>0</v>
      </c>
      <c r="G27" s="83">
        <f t="shared" si="0"/>
        <v>18</v>
      </c>
    </row>
    <row r="28" spans="2:7" ht="27.95" customHeight="1" x14ac:dyDescent="0.2">
      <c r="B28" s="41" t="s">
        <v>52</v>
      </c>
      <c r="C28" s="39">
        <v>27</v>
      </c>
      <c r="D28" s="39">
        <v>1</v>
      </c>
      <c r="E28" s="39">
        <v>0</v>
      </c>
      <c r="F28" s="39">
        <v>0</v>
      </c>
      <c r="G28" s="83">
        <f t="shared" si="0"/>
        <v>28</v>
      </c>
    </row>
    <row r="29" spans="2:7" ht="27.95" customHeight="1" x14ac:dyDescent="0.2">
      <c r="B29" s="41" t="s">
        <v>53</v>
      </c>
      <c r="C29" s="39">
        <v>21</v>
      </c>
      <c r="D29" s="39">
        <v>0</v>
      </c>
      <c r="E29" s="39">
        <v>0</v>
      </c>
      <c r="F29" s="39">
        <v>0</v>
      </c>
      <c r="G29" s="83">
        <f t="shared" si="0"/>
        <v>21</v>
      </c>
    </row>
    <row r="30" spans="2:7" ht="27.95" customHeight="1" x14ac:dyDescent="0.2">
      <c r="B30" s="41" t="s">
        <v>54</v>
      </c>
      <c r="C30" s="39">
        <v>16</v>
      </c>
      <c r="D30" s="39">
        <v>1</v>
      </c>
      <c r="E30" s="39">
        <v>1</v>
      </c>
      <c r="F30" s="39">
        <v>0</v>
      </c>
      <c r="G30" s="83">
        <f t="shared" si="0"/>
        <v>18</v>
      </c>
    </row>
    <row r="31" spans="2:7" ht="27.95" customHeight="1" x14ac:dyDescent="0.2">
      <c r="B31" s="41" t="s">
        <v>55</v>
      </c>
      <c r="C31" s="39">
        <v>25</v>
      </c>
      <c r="D31" s="39">
        <v>0</v>
      </c>
      <c r="E31" s="39">
        <v>0</v>
      </c>
      <c r="F31" s="39">
        <v>0</v>
      </c>
      <c r="G31" s="85">
        <f t="shared" si="0"/>
        <v>25</v>
      </c>
    </row>
    <row r="32" spans="2:7" ht="27.95" customHeight="1" x14ac:dyDescent="0.2">
      <c r="B32" s="41" t="s">
        <v>56</v>
      </c>
      <c r="C32" s="39">
        <v>14</v>
      </c>
      <c r="D32" s="39">
        <v>1</v>
      </c>
      <c r="E32" s="39">
        <v>0</v>
      </c>
      <c r="F32" s="39">
        <v>0</v>
      </c>
      <c r="G32" s="85">
        <f t="shared" si="0"/>
        <v>15</v>
      </c>
    </row>
    <row r="33" spans="2:7" ht="27.95" customHeight="1" x14ac:dyDescent="0.2">
      <c r="B33" s="41" t="s">
        <v>57</v>
      </c>
      <c r="C33" s="39">
        <v>10</v>
      </c>
      <c r="D33" s="39">
        <v>1</v>
      </c>
      <c r="E33" s="39">
        <v>0</v>
      </c>
      <c r="F33" s="39">
        <v>0</v>
      </c>
      <c r="G33" s="85">
        <f t="shared" si="0"/>
        <v>11</v>
      </c>
    </row>
    <row r="34" spans="2:7" ht="27.95" customHeight="1" x14ac:dyDescent="0.2">
      <c r="B34" s="41" t="s">
        <v>58</v>
      </c>
      <c r="C34" s="39">
        <v>11</v>
      </c>
      <c r="D34" s="39">
        <v>1</v>
      </c>
      <c r="E34" s="39">
        <v>0</v>
      </c>
      <c r="F34" s="39">
        <v>0</v>
      </c>
      <c r="G34" s="85">
        <f t="shared" si="0"/>
        <v>12</v>
      </c>
    </row>
    <row r="35" spans="2:7" ht="27.95" customHeight="1" x14ac:dyDescent="0.2">
      <c r="B35" s="42" t="s">
        <v>59</v>
      </c>
      <c r="C35" s="39">
        <v>8</v>
      </c>
      <c r="D35" s="39">
        <v>0</v>
      </c>
      <c r="E35" s="39">
        <v>0</v>
      </c>
      <c r="F35" s="39">
        <v>0</v>
      </c>
      <c r="G35" s="85">
        <f t="shared" si="0"/>
        <v>8</v>
      </c>
    </row>
    <row r="36" spans="2:7" s="48" customFormat="1" ht="5.25" customHeight="1" thickBot="1" x14ac:dyDescent="0.25">
      <c r="B36" s="130"/>
      <c r="C36" s="131"/>
      <c r="D36" s="131"/>
      <c r="E36" s="131"/>
      <c r="F36" s="131"/>
      <c r="G36" s="137" t="s">
        <v>60</v>
      </c>
    </row>
    <row r="37" spans="2:7" ht="27.95" customHeight="1" thickTop="1" x14ac:dyDescent="0.2">
      <c r="B37" s="43" t="s">
        <v>5</v>
      </c>
      <c r="C37" s="44">
        <f>SUM(C12:C36)</f>
        <v>295</v>
      </c>
      <c r="D37" s="44">
        <f>SUM(D12:D36)</f>
        <v>16</v>
      </c>
      <c r="E37" s="44">
        <f>SUM(E12:E36)</f>
        <v>4</v>
      </c>
      <c r="F37" s="44">
        <f>SUM(F12:F35)</f>
        <v>0</v>
      </c>
      <c r="G37" s="45">
        <f>SUM(C37:F37)</f>
        <v>315</v>
      </c>
    </row>
    <row r="38" spans="2:7" ht="27.95" customHeight="1" x14ac:dyDescent="0.2">
      <c r="B38" s="25"/>
      <c r="C38" s="26"/>
      <c r="D38" s="26"/>
      <c r="E38" s="26"/>
      <c r="F38" s="26"/>
      <c r="G38" s="28"/>
    </row>
    <row r="39" spans="2:7" ht="27.95" customHeight="1" x14ac:dyDescent="0.2">
      <c r="B39" s="25"/>
      <c r="C39" s="233"/>
      <c r="D39" s="233"/>
      <c r="E39" s="233"/>
      <c r="F39" s="233"/>
      <c r="G39" s="28"/>
    </row>
    <row r="40" spans="2:7" ht="27.95" customHeight="1" x14ac:dyDescent="0.2">
      <c r="B40" s="27"/>
      <c r="C40" s="28"/>
      <c r="D40" s="28"/>
      <c r="E40" s="28"/>
      <c r="F40" s="28"/>
      <c r="G40" s="28"/>
    </row>
    <row r="41" spans="2:7" ht="8.25" customHeight="1" x14ac:dyDescent="0.2">
      <c r="B41" s="25"/>
      <c r="C41" s="25"/>
      <c r="D41" s="25"/>
      <c r="E41" s="26"/>
      <c r="F41" s="26"/>
      <c r="G41" s="28"/>
    </row>
    <row r="42" spans="2:7" ht="35.25" customHeight="1" x14ac:dyDescent="0.2">
      <c r="B42" s="27"/>
      <c r="C42" s="28"/>
      <c r="D42" s="28"/>
      <c r="E42" s="28"/>
      <c r="F42" s="28"/>
      <c r="G42" s="28"/>
    </row>
    <row r="43" spans="2:7" ht="30.95" customHeight="1" x14ac:dyDescent="0.2">
      <c r="B43" s="27"/>
      <c r="C43" s="28"/>
      <c r="D43" s="28"/>
      <c r="E43" s="28"/>
      <c r="F43" s="28"/>
      <c r="G43" s="28"/>
    </row>
    <row r="44" spans="2:7" ht="30.95" customHeight="1" x14ac:dyDescent="0.2">
      <c r="B44" s="29"/>
      <c r="C44" s="28"/>
      <c r="D44" s="28"/>
      <c r="E44" s="28"/>
      <c r="F44" s="28"/>
      <c r="G44" s="28"/>
    </row>
    <row r="45" spans="2:7" ht="30.95" customHeight="1" x14ac:dyDescent="0.2">
      <c r="B45" s="30"/>
      <c r="C45" s="30"/>
      <c r="D45" s="30"/>
      <c r="E45" s="30"/>
      <c r="F45" s="30"/>
      <c r="G45" s="28"/>
    </row>
    <row r="46" spans="2:7" ht="30.95" customHeight="1" x14ac:dyDescent="0.2">
      <c r="B46" s="30"/>
      <c r="C46" s="30"/>
      <c r="D46" s="30"/>
      <c r="E46" s="30"/>
      <c r="F46" s="30"/>
      <c r="G46" s="28"/>
    </row>
    <row r="47" spans="2:7" ht="30.95" customHeight="1" x14ac:dyDescent="0.2">
      <c r="B47" s="31"/>
      <c r="C47" s="31"/>
      <c r="D47" s="31"/>
      <c r="E47" s="31"/>
      <c r="F47" s="31"/>
      <c r="G47" s="28"/>
    </row>
    <row r="48" spans="2:7" ht="30.95" customHeight="1" x14ac:dyDescent="0.2">
      <c r="B48" s="32"/>
      <c r="C48" s="32"/>
      <c r="D48" s="32"/>
      <c r="E48" s="32"/>
      <c r="F48" s="32"/>
      <c r="G48" s="28"/>
    </row>
    <row r="49" spans="2:7" ht="30.95" customHeight="1" x14ac:dyDescent="0.2">
      <c r="B49" s="33"/>
      <c r="C49" s="33"/>
      <c r="D49" s="33"/>
      <c r="E49" s="33"/>
      <c r="F49" s="33"/>
      <c r="G49" s="28"/>
    </row>
    <row r="50" spans="2:7" ht="30.95" customHeight="1" x14ac:dyDescent="0.2">
      <c r="B50" s="27"/>
      <c r="C50" s="28"/>
      <c r="D50" s="28"/>
      <c r="E50" s="28"/>
      <c r="F50" s="28"/>
      <c r="G50" s="28"/>
    </row>
    <row r="51" spans="2:7" ht="30.95" customHeight="1" x14ac:dyDescent="0.2">
      <c r="B51" s="27"/>
      <c r="C51" s="28"/>
      <c r="D51" s="28"/>
      <c r="E51" s="28"/>
      <c r="F51" s="28"/>
      <c r="G51" s="28"/>
    </row>
    <row r="52" spans="2:7" ht="30.95" customHeight="1" x14ac:dyDescent="0.2">
      <c r="B52" s="27"/>
      <c r="C52" s="28"/>
      <c r="D52" s="28"/>
      <c r="E52" s="28"/>
      <c r="F52" s="28"/>
      <c r="G52" s="28"/>
    </row>
    <row r="53" spans="2:7" ht="30.95" customHeight="1" x14ac:dyDescent="0.2">
      <c r="B53" s="27"/>
      <c r="C53" s="28"/>
      <c r="D53" s="28"/>
      <c r="E53" s="28"/>
      <c r="F53" s="28"/>
      <c r="G53" s="28"/>
    </row>
    <row r="54" spans="2:7" ht="30.95" customHeight="1" x14ac:dyDescent="0.2">
      <c r="B54" s="27"/>
      <c r="C54" s="28"/>
      <c r="D54" s="28"/>
      <c r="E54" s="28"/>
      <c r="F54" s="28"/>
      <c r="G54" s="28"/>
    </row>
    <row r="55" spans="2:7" ht="30.95" customHeight="1" x14ac:dyDescent="0.2">
      <c r="B55" s="34"/>
      <c r="C55" s="26"/>
      <c r="D55" s="26"/>
      <c r="E55" s="26"/>
      <c r="F55" s="26"/>
      <c r="G55" s="28"/>
    </row>
    <row r="56" spans="2:7" ht="30.95" customHeight="1" x14ac:dyDescent="0.2">
      <c r="B56" s="27"/>
      <c r="C56" s="28"/>
      <c r="D56" s="28"/>
      <c r="E56" s="28"/>
      <c r="F56" s="28"/>
      <c r="G56" s="28"/>
    </row>
    <row r="57" spans="2:7" ht="30.95" customHeight="1" x14ac:dyDescent="0.2">
      <c r="B57" s="27"/>
      <c r="C57" s="28"/>
      <c r="D57" s="28"/>
      <c r="E57" s="28"/>
      <c r="F57" s="28"/>
      <c r="G57" s="28"/>
    </row>
    <row r="58" spans="2:7" ht="30.95" customHeight="1" x14ac:dyDescent="0.2">
      <c r="B58" s="29"/>
      <c r="C58" s="28"/>
      <c r="D58" s="28"/>
      <c r="E58" s="28"/>
      <c r="F58" s="28"/>
      <c r="G58" s="28"/>
    </row>
    <row r="59" spans="2:7" ht="15" x14ac:dyDescent="0.2">
      <c r="B59" s="46"/>
      <c r="C59" s="46"/>
      <c r="D59" s="46"/>
      <c r="E59" s="46"/>
      <c r="F59" s="46"/>
      <c r="G59" s="28"/>
    </row>
    <row r="60" spans="2:7" ht="15" x14ac:dyDescent="0.2">
      <c r="B60" s="46"/>
      <c r="C60" s="46"/>
      <c r="D60" s="46"/>
      <c r="E60" s="46"/>
      <c r="F60" s="46"/>
      <c r="G60" s="28"/>
    </row>
    <row r="61" spans="2:7" ht="15" x14ac:dyDescent="0.2">
      <c r="B61" s="46"/>
      <c r="C61" s="46"/>
      <c r="D61" s="46"/>
      <c r="E61" s="46"/>
      <c r="F61" s="46"/>
      <c r="G61" s="28"/>
    </row>
    <row r="62" spans="2:7" ht="15" x14ac:dyDescent="0.2">
      <c r="B62" s="46"/>
      <c r="C62" s="46"/>
      <c r="D62" s="46"/>
      <c r="E62" s="46"/>
      <c r="F62" s="46"/>
      <c r="G62" s="28"/>
    </row>
    <row r="63" spans="2:7" ht="15" x14ac:dyDescent="0.2">
      <c r="B63" s="46"/>
      <c r="C63" s="46"/>
      <c r="D63" s="46"/>
      <c r="E63" s="46"/>
      <c r="F63" s="46"/>
      <c r="G63" s="28"/>
    </row>
    <row r="64" spans="2:7" ht="15" x14ac:dyDescent="0.2">
      <c r="B64" s="46"/>
      <c r="C64" s="46"/>
      <c r="D64" s="46"/>
      <c r="E64" s="46"/>
      <c r="F64" s="46"/>
      <c r="G64" s="28"/>
    </row>
    <row r="65" spans="2:7" ht="15" x14ac:dyDescent="0.2">
      <c r="B65" s="46"/>
      <c r="C65" s="46"/>
      <c r="D65" s="46"/>
      <c r="E65" s="46"/>
      <c r="F65" s="46"/>
      <c r="G65" s="28"/>
    </row>
    <row r="66" spans="2:7" ht="15" x14ac:dyDescent="0.2">
      <c r="B66" s="46"/>
      <c r="C66" s="46"/>
      <c r="D66" s="46"/>
      <c r="E66" s="46"/>
      <c r="F66" s="46"/>
      <c r="G66" s="28"/>
    </row>
    <row r="67" spans="2:7" ht="15" x14ac:dyDescent="0.2">
      <c r="B67" s="46"/>
      <c r="C67" s="46"/>
      <c r="D67" s="46"/>
      <c r="E67" s="46"/>
      <c r="F67" s="46"/>
      <c r="G67" s="28"/>
    </row>
    <row r="68" spans="2:7" ht="15" x14ac:dyDescent="0.2">
      <c r="B68" s="46"/>
      <c r="C68" s="46"/>
      <c r="D68" s="46"/>
      <c r="E68" s="46"/>
      <c r="F68" s="46"/>
      <c r="G68" s="28"/>
    </row>
    <row r="69" spans="2:7" ht="15" x14ac:dyDescent="0.2">
      <c r="B69" s="46"/>
      <c r="C69" s="46"/>
      <c r="D69" s="46"/>
      <c r="E69" s="46"/>
      <c r="F69" s="46"/>
      <c r="G69" s="28"/>
    </row>
    <row r="70" spans="2:7" ht="15" x14ac:dyDescent="0.2">
      <c r="B70" s="46"/>
      <c r="C70" s="46"/>
      <c r="D70" s="46"/>
      <c r="E70" s="46"/>
      <c r="F70" s="46"/>
      <c r="G70" s="28"/>
    </row>
    <row r="71" spans="2:7" ht="15" x14ac:dyDescent="0.2">
      <c r="B71" s="46"/>
      <c r="C71" s="46"/>
      <c r="D71" s="46"/>
      <c r="E71" s="46"/>
      <c r="F71" s="46"/>
      <c r="G71" s="28"/>
    </row>
    <row r="72" spans="2:7" ht="15" x14ac:dyDescent="0.2">
      <c r="B72" s="46"/>
      <c r="C72" s="46"/>
      <c r="D72" s="46"/>
      <c r="E72" s="46"/>
      <c r="F72" s="46"/>
      <c r="G72" s="28"/>
    </row>
    <row r="73" spans="2:7" ht="15" x14ac:dyDescent="0.2">
      <c r="B73" s="46"/>
      <c r="C73" s="46"/>
      <c r="D73" s="46"/>
      <c r="E73" s="46"/>
      <c r="F73" s="46"/>
      <c r="G73" s="28"/>
    </row>
    <row r="74" spans="2:7" ht="15" x14ac:dyDescent="0.2">
      <c r="B74" s="46"/>
      <c r="C74" s="46"/>
      <c r="D74" s="46"/>
      <c r="E74" s="46"/>
      <c r="F74" s="46"/>
      <c r="G74" s="28"/>
    </row>
    <row r="75" spans="2:7" ht="15" x14ac:dyDescent="0.2">
      <c r="B75" s="46"/>
      <c r="C75" s="46"/>
      <c r="D75" s="46"/>
      <c r="E75" s="46"/>
      <c r="F75" s="46"/>
      <c r="G75" s="28"/>
    </row>
    <row r="76" spans="2:7" ht="15" x14ac:dyDescent="0.2">
      <c r="B76" s="46"/>
      <c r="C76" s="46"/>
      <c r="D76" s="46"/>
      <c r="E76" s="46"/>
      <c r="F76" s="46"/>
      <c r="G76" s="28"/>
    </row>
    <row r="77" spans="2:7" ht="15" x14ac:dyDescent="0.2">
      <c r="B77" s="46"/>
      <c r="C77" s="46"/>
      <c r="D77" s="46"/>
      <c r="E77" s="46"/>
      <c r="F77" s="46"/>
      <c r="G77" s="28"/>
    </row>
    <row r="78" spans="2:7" ht="15" x14ac:dyDescent="0.2">
      <c r="B78" s="46"/>
      <c r="C78" s="46"/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" x14ac:dyDescent="0.2">
      <c r="B81" s="46"/>
      <c r="C81" s="46"/>
      <c r="D81" s="46"/>
      <c r="E81" s="46"/>
      <c r="F81" s="46"/>
      <c r="G81" s="28"/>
    </row>
    <row r="82" spans="2:7" ht="15" x14ac:dyDescent="0.2">
      <c r="B82" s="46"/>
      <c r="C82" s="46"/>
      <c r="D82" s="46"/>
      <c r="E82" s="46"/>
      <c r="F82" s="46"/>
      <c r="G82" s="28"/>
    </row>
    <row r="83" spans="2:7" ht="15" x14ac:dyDescent="0.2">
      <c r="B83" s="46"/>
      <c r="C83" s="46"/>
      <c r="D83" s="46"/>
      <c r="E83" s="46"/>
      <c r="F83" s="46"/>
      <c r="G83" s="28"/>
    </row>
    <row r="84" spans="2:7" ht="15" x14ac:dyDescent="0.2">
      <c r="B84" s="46"/>
      <c r="C84" s="46"/>
      <c r="D84" s="46"/>
      <c r="E84" s="46"/>
      <c r="F84" s="46"/>
      <c r="G84" s="28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B86" s="46"/>
      <c r="C86" s="46"/>
      <c r="D86" s="46"/>
      <c r="E86" s="46"/>
      <c r="F86" s="46"/>
      <c r="G86" s="28"/>
    </row>
    <row r="87" spans="2:7" ht="15.75" x14ac:dyDescent="0.2">
      <c r="B87" s="46"/>
      <c r="C87" s="46"/>
      <c r="D87" s="46"/>
      <c r="E87" s="46"/>
      <c r="F87" s="46"/>
      <c r="G87" s="47"/>
    </row>
    <row r="88" spans="2:7" ht="15.75" x14ac:dyDescent="0.2">
      <c r="B88" s="46"/>
      <c r="C88" s="46"/>
      <c r="D88" s="46"/>
      <c r="E88" s="46"/>
      <c r="F88" s="46"/>
      <c r="G88" s="26"/>
    </row>
    <row r="89" spans="2:7" ht="15" x14ac:dyDescent="0.2">
      <c r="B89" s="46"/>
      <c r="C89" s="46"/>
      <c r="D89" s="46"/>
      <c r="E89" s="46"/>
      <c r="F89" s="46"/>
      <c r="G89" s="28"/>
    </row>
    <row r="90" spans="2:7" ht="15.75" x14ac:dyDescent="0.2">
      <c r="B90" s="46"/>
      <c r="C90" s="46"/>
      <c r="D90" s="46"/>
      <c r="E90" s="46"/>
      <c r="F90" s="46"/>
      <c r="G90" s="26"/>
    </row>
    <row r="91" spans="2:7" ht="15" x14ac:dyDescent="0.2">
      <c r="B91" s="46"/>
      <c r="C91" s="46"/>
      <c r="D91" s="46"/>
      <c r="E91" s="46"/>
      <c r="F91" s="46"/>
      <c r="G91" s="28"/>
    </row>
    <row r="92" spans="2:7" ht="15" x14ac:dyDescent="0.2">
      <c r="B92" s="46"/>
      <c r="C92" s="46"/>
      <c r="D92" s="46"/>
      <c r="E92" s="46"/>
      <c r="F92" s="46"/>
      <c r="G92" s="28"/>
    </row>
    <row r="93" spans="2:7" ht="15" x14ac:dyDescent="0.2">
      <c r="B93" s="46"/>
      <c r="C93" s="46"/>
      <c r="D93" s="46"/>
      <c r="E93" s="46"/>
      <c r="F93" s="46"/>
      <c r="G93" s="28"/>
    </row>
    <row r="94" spans="2:7" x14ac:dyDescent="0.2">
      <c r="B94" s="46"/>
      <c r="C94" s="46"/>
      <c r="D94" s="46"/>
      <c r="E94" s="46"/>
      <c r="F94" s="46"/>
      <c r="G94" s="30"/>
    </row>
    <row r="95" spans="2:7" x14ac:dyDescent="0.2">
      <c r="B95" s="46"/>
      <c r="C95" s="46"/>
      <c r="D95" s="46"/>
      <c r="E95" s="46"/>
      <c r="F95" s="46"/>
      <c r="G95" s="30"/>
    </row>
    <row r="96" spans="2:7" ht="15.75" x14ac:dyDescent="0.2">
      <c r="B96" s="46"/>
      <c r="C96" s="46"/>
      <c r="D96" s="46"/>
      <c r="E96" s="46"/>
      <c r="F96" s="46"/>
      <c r="G96" s="31"/>
    </row>
    <row r="97" spans="2:7" x14ac:dyDescent="0.2">
      <c r="B97" s="46"/>
      <c r="C97" s="46"/>
      <c r="D97" s="46"/>
      <c r="E97" s="46"/>
      <c r="F97" s="46"/>
      <c r="G97" s="32"/>
    </row>
    <row r="98" spans="2:7" ht="15" x14ac:dyDescent="0.2">
      <c r="B98" s="46"/>
      <c r="C98" s="46"/>
      <c r="D98" s="46"/>
      <c r="E98" s="46"/>
      <c r="F98" s="46"/>
      <c r="G98" s="33"/>
    </row>
    <row r="99" spans="2:7" ht="15" x14ac:dyDescent="0.2">
      <c r="B99" s="46"/>
      <c r="C99" s="46"/>
      <c r="D99" s="46"/>
      <c r="E99" s="46"/>
      <c r="F99" s="46"/>
      <c r="G99" s="28"/>
    </row>
    <row r="100" spans="2:7" ht="15" x14ac:dyDescent="0.2">
      <c r="G100" s="28"/>
    </row>
    <row r="101" spans="2:7" ht="15" x14ac:dyDescent="0.2">
      <c r="G101" s="28"/>
    </row>
    <row r="102" spans="2:7" ht="15" x14ac:dyDescent="0.2">
      <c r="G102" s="28"/>
    </row>
    <row r="103" spans="2:7" ht="15" x14ac:dyDescent="0.2">
      <c r="G103" s="28"/>
    </row>
    <row r="104" spans="2:7" ht="15.75" x14ac:dyDescent="0.2">
      <c r="G104" s="26"/>
    </row>
    <row r="105" spans="2:7" ht="15" x14ac:dyDescent="0.2">
      <c r="G105" s="28"/>
    </row>
    <row r="106" spans="2:7" ht="15" x14ac:dyDescent="0.2">
      <c r="G106" s="28"/>
    </row>
    <row r="107" spans="2:7" ht="15" x14ac:dyDescent="0.2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24" zoomScaleNormal="100" workbookViewId="0">
      <selection activeCell="C21" activeCellId="1" sqref="I11 C21"/>
    </sheetView>
  </sheetViews>
  <sheetFormatPr baseColWidth="10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 x14ac:dyDescent="0.2">
      <c r="B3" s="349" t="s">
        <v>155</v>
      </c>
      <c r="C3" s="349"/>
      <c r="D3" s="349"/>
      <c r="E3" s="349"/>
      <c r="F3" s="349"/>
      <c r="G3" s="349"/>
    </row>
    <row r="4" spans="2:7" x14ac:dyDescent="0.2">
      <c r="B4" s="349"/>
      <c r="C4" s="349"/>
      <c r="D4" s="349"/>
      <c r="E4" s="349"/>
      <c r="F4" s="349"/>
      <c r="G4" s="349"/>
    </row>
    <row r="5" spans="2:7" x14ac:dyDescent="0.2">
      <c r="B5" s="349"/>
      <c r="C5" s="349"/>
      <c r="D5" s="349"/>
      <c r="E5" s="349"/>
      <c r="F5" s="349"/>
      <c r="G5" s="349"/>
    </row>
    <row r="8" spans="2:7" ht="8.25" customHeight="1" thickBot="1" x14ac:dyDescent="0.25"/>
    <row r="9" spans="2:7" ht="30" customHeight="1" thickBot="1" x14ac:dyDescent="0.25">
      <c r="B9" s="357" t="s">
        <v>180</v>
      </c>
      <c r="C9" s="358"/>
      <c r="D9" s="358"/>
      <c r="E9" s="358"/>
      <c r="F9" s="358"/>
      <c r="G9" s="359"/>
    </row>
    <row r="10" spans="2:7" x14ac:dyDescent="0.2">
      <c r="B10" s="40"/>
      <c r="C10" s="40"/>
      <c r="D10" s="40"/>
      <c r="E10" s="40"/>
      <c r="F10" s="40"/>
      <c r="G10" s="40"/>
    </row>
    <row r="11" spans="2:7" ht="40.5" customHeight="1" x14ac:dyDescent="0.2">
      <c r="B11" s="138" t="s">
        <v>34</v>
      </c>
      <c r="C11" s="138" t="s">
        <v>114</v>
      </c>
    </row>
    <row r="12" spans="2:7" ht="27.95" customHeight="1" x14ac:dyDescent="0.2">
      <c r="B12" s="41" t="s">
        <v>36</v>
      </c>
      <c r="C12" s="39">
        <v>2</v>
      </c>
    </row>
    <row r="13" spans="2:7" ht="27.95" customHeight="1" x14ac:dyDescent="0.2">
      <c r="B13" s="41" t="s">
        <v>37</v>
      </c>
      <c r="C13" s="39">
        <v>0</v>
      </c>
    </row>
    <row r="14" spans="2:7" ht="27.95" customHeight="1" x14ac:dyDescent="0.2">
      <c r="B14" s="41" t="s">
        <v>38</v>
      </c>
      <c r="C14" s="84">
        <v>4</v>
      </c>
    </row>
    <row r="15" spans="2:7" ht="27.95" customHeight="1" x14ac:dyDescent="0.2">
      <c r="B15" s="41" t="s">
        <v>39</v>
      </c>
      <c r="C15" s="84">
        <v>2</v>
      </c>
    </row>
    <row r="16" spans="2:7" ht="27.95" customHeight="1" x14ac:dyDescent="0.2">
      <c r="B16" s="41" t="s">
        <v>40</v>
      </c>
      <c r="C16" s="39">
        <v>1</v>
      </c>
    </row>
    <row r="17" spans="2:3" ht="27.95" customHeight="1" x14ac:dyDescent="0.2">
      <c r="B17" s="41" t="s">
        <v>41</v>
      </c>
      <c r="C17" s="39">
        <v>0</v>
      </c>
    </row>
    <row r="18" spans="2:3" ht="27.95" customHeight="1" x14ac:dyDescent="0.2">
      <c r="B18" s="41" t="s">
        <v>42</v>
      </c>
      <c r="C18" s="39">
        <v>2</v>
      </c>
    </row>
    <row r="19" spans="2:3" ht="27.95" customHeight="1" x14ac:dyDescent="0.2">
      <c r="B19" s="41" t="s">
        <v>43</v>
      </c>
      <c r="C19" s="39">
        <v>3</v>
      </c>
    </row>
    <row r="20" spans="2:3" ht="27.95" customHeight="1" x14ac:dyDescent="0.2">
      <c r="B20" s="41" t="s">
        <v>44</v>
      </c>
      <c r="C20" s="39">
        <v>0</v>
      </c>
    </row>
    <row r="21" spans="2:3" ht="27.95" customHeight="1" x14ac:dyDescent="0.2">
      <c r="B21" s="41" t="s">
        <v>45</v>
      </c>
      <c r="C21" s="39">
        <v>0</v>
      </c>
    </row>
    <row r="22" spans="2:3" ht="27.95" customHeight="1" x14ac:dyDescent="0.2">
      <c r="B22" s="41" t="s">
        <v>46</v>
      </c>
      <c r="C22" s="39">
        <v>0</v>
      </c>
    </row>
    <row r="23" spans="2:3" ht="27.95" customHeight="1" x14ac:dyDescent="0.2">
      <c r="B23" s="41" t="s">
        <v>47</v>
      </c>
      <c r="C23" s="39">
        <v>0</v>
      </c>
    </row>
    <row r="24" spans="2:3" ht="27.95" customHeight="1" x14ac:dyDescent="0.2">
      <c r="B24" s="41" t="s">
        <v>48</v>
      </c>
      <c r="C24" s="39">
        <v>0</v>
      </c>
    </row>
    <row r="25" spans="2:3" ht="27.95" customHeight="1" x14ac:dyDescent="0.2">
      <c r="B25" s="41" t="s">
        <v>49</v>
      </c>
      <c r="C25" s="39">
        <v>0</v>
      </c>
    </row>
    <row r="26" spans="2:3" ht="27.95" customHeight="1" x14ac:dyDescent="0.2">
      <c r="B26" s="41" t="s">
        <v>50</v>
      </c>
      <c r="C26" s="39">
        <v>1</v>
      </c>
    </row>
    <row r="27" spans="2:3" ht="27.95" customHeight="1" x14ac:dyDescent="0.2">
      <c r="B27" s="41" t="s">
        <v>51</v>
      </c>
      <c r="C27" s="39">
        <v>0</v>
      </c>
    </row>
    <row r="28" spans="2:3" ht="27.95" customHeight="1" x14ac:dyDescent="0.2">
      <c r="B28" s="41" t="s">
        <v>52</v>
      </c>
      <c r="C28" s="39">
        <v>0</v>
      </c>
    </row>
    <row r="29" spans="2:3" ht="27.95" customHeight="1" x14ac:dyDescent="0.2">
      <c r="B29" s="41" t="s">
        <v>53</v>
      </c>
      <c r="C29" s="39">
        <v>0</v>
      </c>
    </row>
    <row r="30" spans="2:3" ht="27.95" customHeight="1" x14ac:dyDescent="0.2">
      <c r="B30" s="41" t="s">
        <v>54</v>
      </c>
      <c r="C30" s="39">
        <v>1</v>
      </c>
    </row>
    <row r="31" spans="2:3" ht="27.95" customHeight="1" x14ac:dyDescent="0.2">
      <c r="B31" s="41" t="s">
        <v>55</v>
      </c>
      <c r="C31" s="39">
        <v>3</v>
      </c>
    </row>
    <row r="32" spans="2:3" ht="27.95" customHeight="1" x14ac:dyDescent="0.2">
      <c r="B32" s="41" t="s">
        <v>56</v>
      </c>
      <c r="C32" s="39">
        <v>1</v>
      </c>
    </row>
    <row r="33" spans="2:9" ht="27.95" customHeight="1" x14ac:dyDescent="0.2">
      <c r="B33" s="41" t="s">
        <v>57</v>
      </c>
      <c r="C33" s="84">
        <v>0</v>
      </c>
    </row>
    <row r="34" spans="2:9" ht="27.95" customHeight="1" x14ac:dyDescent="0.2">
      <c r="B34" s="41" t="s">
        <v>58</v>
      </c>
      <c r="C34" s="39">
        <v>4</v>
      </c>
    </row>
    <row r="35" spans="2:9" ht="27.95" customHeight="1" x14ac:dyDescent="0.2">
      <c r="B35" s="42" t="s">
        <v>59</v>
      </c>
      <c r="C35" s="39">
        <v>1</v>
      </c>
    </row>
    <row r="36" spans="2:9" s="48" customFormat="1" ht="12.75" customHeight="1" thickBot="1" x14ac:dyDescent="0.25">
      <c r="B36" s="196"/>
      <c r="C36" s="197"/>
    </row>
    <row r="37" spans="2:9" ht="27.95" customHeight="1" thickTop="1" x14ac:dyDescent="0.2">
      <c r="B37" s="198" t="s">
        <v>5</v>
      </c>
      <c r="C37" s="220">
        <f>SUM(C12:C36)</f>
        <v>25</v>
      </c>
    </row>
    <row r="38" spans="2:9" ht="27.95" customHeight="1" x14ac:dyDescent="0.2">
      <c r="B38" s="25"/>
      <c r="C38" s="26"/>
      <c r="D38" s="26"/>
      <c r="E38" s="26"/>
      <c r="F38" s="26"/>
      <c r="G38" s="28"/>
    </row>
    <row r="39" spans="2:9" ht="27.95" customHeight="1" x14ac:dyDescent="0.2">
      <c r="B39" s="27"/>
      <c r="C39" s="28"/>
      <c r="D39" s="28"/>
      <c r="E39" s="28"/>
      <c r="F39" s="28"/>
      <c r="G39" s="28"/>
    </row>
    <row r="40" spans="2:9" ht="14.25" customHeight="1" x14ac:dyDescent="0.2">
      <c r="B40" s="25"/>
      <c r="C40" s="25"/>
      <c r="D40" s="25"/>
      <c r="E40" s="26"/>
      <c r="F40" s="26"/>
      <c r="G40" s="28"/>
    </row>
    <row r="41" spans="2:9" ht="15" customHeight="1" x14ac:dyDescent="0.2">
      <c r="B41" s="27"/>
      <c r="C41" s="28"/>
      <c r="D41" s="28"/>
      <c r="E41" s="28"/>
      <c r="F41" s="28"/>
      <c r="G41" s="28"/>
    </row>
    <row r="42" spans="2:9" ht="30.95" customHeight="1" x14ac:dyDescent="0.2">
      <c r="B42" s="27"/>
      <c r="C42" s="28"/>
      <c r="D42" s="28"/>
      <c r="E42" s="28"/>
      <c r="F42" s="28"/>
      <c r="G42" s="28"/>
    </row>
    <row r="43" spans="2:9" ht="30.95" customHeight="1" x14ac:dyDescent="0.2">
      <c r="B43" s="356" t="s">
        <v>167</v>
      </c>
      <c r="C43" s="356"/>
      <c r="D43" s="356"/>
      <c r="E43" s="356"/>
      <c r="F43" s="356"/>
      <c r="G43" s="356"/>
      <c r="H43" s="259"/>
      <c r="I43" s="259"/>
    </row>
    <row r="44" spans="2:9" ht="30.95" customHeight="1" x14ac:dyDescent="0.2">
      <c r="B44" s="30"/>
      <c r="C44" s="30"/>
      <c r="D44" s="30"/>
      <c r="E44" s="30"/>
      <c r="F44" s="30"/>
      <c r="G44" s="28"/>
    </row>
    <row r="45" spans="2:9" ht="33" customHeight="1" x14ac:dyDescent="0.2">
      <c r="B45" s="254" t="s">
        <v>61</v>
      </c>
      <c r="C45" s="255" t="s">
        <v>114</v>
      </c>
      <c r="D45" s="30"/>
      <c r="E45" s="30"/>
      <c r="F45" s="30"/>
      <c r="G45" s="28"/>
    </row>
    <row r="46" spans="2:9" ht="25.5" customHeight="1" x14ac:dyDescent="0.2">
      <c r="B46" s="256" t="s">
        <v>117</v>
      </c>
      <c r="C46" s="257">
        <v>0</v>
      </c>
      <c r="D46" s="31"/>
      <c r="E46" s="31"/>
      <c r="F46" s="31"/>
      <c r="G46" s="28"/>
    </row>
    <row r="47" spans="2:9" ht="21.95" customHeight="1" x14ac:dyDescent="0.2">
      <c r="B47" s="256" t="s">
        <v>62</v>
      </c>
      <c r="C47" s="199">
        <v>2</v>
      </c>
      <c r="D47" s="32"/>
      <c r="E47" s="32"/>
      <c r="F47" s="32"/>
      <c r="G47" s="28"/>
    </row>
    <row r="48" spans="2:9" ht="21.95" customHeight="1" x14ac:dyDescent="0.2">
      <c r="B48" s="256" t="s">
        <v>63</v>
      </c>
      <c r="C48" s="200">
        <v>3</v>
      </c>
      <c r="D48" s="33"/>
      <c r="E48" s="33"/>
      <c r="F48" s="33"/>
      <c r="G48" s="28"/>
    </row>
    <row r="49" spans="2:7" ht="21.95" customHeight="1" x14ac:dyDescent="0.2">
      <c r="B49" s="256" t="s">
        <v>64</v>
      </c>
      <c r="C49" s="200">
        <v>9</v>
      </c>
      <c r="D49" s="28"/>
      <c r="E49" s="28"/>
      <c r="F49" s="28"/>
      <c r="G49" s="28"/>
    </row>
    <row r="50" spans="2:7" ht="21.95" customHeight="1" x14ac:dyDescent="0.2">
      <c r="B50" s="256" t="s">
        <v>65</v>
      </c>
      <c r="C50" s="200">
        <v>2</v>
      </c>
      <c r="D50" s="28"/>
      <c r="E50" s="28"/>
      <c r="F50" s="28"/>
      <c r="G50" s="28"/>
    </row>
    <row r="51" spans="2:7" ht="21.95" customHeight="1" x14ac:dyDescent="0.2">
      <c r="B51" s="256" t="s">
        <v>66</v>
      </c>
      <c r="C51" s="201">
        <v>1</v>
      </c>
      <c r="D51" s="28"/>
      <c r="E51" s="28"/>
      <c r="F51" s="28"/>
      <c r="G51" s="28"/>
    </row>
    <row r="52" spans="2:7" ht="21.95" customHeight="1" x14ac:dyDescent="0.2">
      <c r="B52" s="256" t="s">
        <v>67</v>
      </c>
      <c r="C52" s="199">
        <v>4</v>
      </c>
      <c r="D52" s="28"/>
      <c r="E52" s="28"/>
      <c r="F52" s="28"/>
      <c r="G52" s="28"/>
    </row>
    <row r="53" spans="2:7" ht="21.95" customHeight="1" x14ac:dyDescent="0.2">
      <c r="B53" s="256" t="s">
        <v>68</v>
      </c>
      <c r="C53" s="199">
        <v>1</v>
      </c>
      <c r="D53" s="28"/>
      <c r="E53" s="28"/>
      <c r="F53" s="28"/>
      <c r="G53" s="28"/>
    </row>
    <row r="54" spans="2:7" ht="21.95" customHeight="1" x14ac:dyDescent="0.2">
      <c r="B54" s="256" t="s">
        <v>69</v>
      </c>
      <c r="C54" s="199">
        <v>1</v>
      </c>
      <c r="D54" s="26"/>
      <c r="E54" s="26"/>
      <c r="F54" s="26"/>
      <c r="G54" s="28"/>
    </row>
    <row r="55" spans="2:7" ht="21.95" customHeight="1" x14ac:dyDescent="0.2">
      <c r="B55" s="256" t="s">
        <v>70</v>
      </c>
      <c r="C55" s="199">
        <v>1</v>
      </c>
      <c r="D55" s="28"/>
      <c r="E55" s="28"/>
      <c r="F55" s="28"/>
      <c r="G55" s="28"/>
    </row>
    <row r="56" spans="2:7" ht="21.95" customHeight="1" x14ac:dyDescent="0.2">
      <c r="B56" s="256" t="s">
        <v>71</v>
      </c>
      <c r="C56" s="199">
        <v>1</v>
      </c>
      <c r="D56" s="28"/>
      <c r="E56" s="28"/>
      <c r="F56" s="28"/>
      <c r="G56" s="28"/>
    </row>
    <row r="57" spans="2:7" ht="21.95" customHeight="1" x14ac:dyDescent="0.2">
      <c r="B57" s="256" t="s">
        <v>72</v>
      </c>
      <c r="C57" s="199">
        <v>0</v>
      </c>
      <c r="D57" s="28"/>
      <c r="E57" s="28"/>
      <c r="F57" s="28"/>
      <c r="G57" s="28"/>
    </row>
    <row r="58" spans="2:7" ht="21.95" customHeight="1" x14ac:dyDescent="0.2">
      <c r="B58" s="256" t="s">
        <v>73</v>
      </c>
      <c r="C58" s="199">
        <v>0</v>
      </c>
      <c r="D58" s="46"/>
      <c r="E58" s="46"/>
      <c r="F58" s="46"/>
      <c r="G58" s="28"/>
    </row>
    <row r="59" spans="2:7" ht="21.95" customHeight="1" x14ac:dyDescent="0.2">
      <c r="B59" s="256" t="s">
        <v>74</v>
      </c>
      <c r="C59" s="199">
        <v>0</v>
      </c>
      <c r="D59" s="46"/>
      <c r="E59" s="46"/>
      <c r="F59" s="46"/>
      <c r="G59" s="28"/>
    </row>
    <row r="60" spans="2:7" ht="21.95" customHeight="1" x14ac:dyDescent="0.2">
      <c r="B60" s="256" t="s">
        <v>75</v>
      </c>
      <c r="C60" s="199">
        <v>0</v>
      </c>
      <c r="D60" s="46"/>
      <c r="E60" s="46"/>
      <c r="F60" s="46"/>
      <c r="G60" s="28"/>
    </row>
    <row r="61" spans="2:7" ht="21.95" customHeight="1" x14ac:dyDescent="0.2">
      <c r="B61" s="256" t="s">
        <v>76</v>
      </c>
      <c r="C61" s="199">
        <v>0</v>
      </c>
      <c r="D61" s="46"/>
      <c r="E61" s="46"/>
      <c r="F61" s="46"/>
      <c r="G61" s="28"/>
    </row>
    <row r="62" spans="2:7" ht="21.95" customHeight="1" x14ac:dyDescent="0.2">
      <c r="B62" s="256" t="s">
        <v>110</v>
      </c>
      <c r="C62" s="199">
        <v>0</v>
      </c>
      <c r="D62" s="46"/>
      <c r="E62" s="46"/>
      <c r="F62" s="46"/>
      <c r="G62" s="28"/>
    </row>
    <row r="63" spans="2:7" ht="21.95" customHeight="1" x14ac:dyDescent="0.2">
      <c r="B63" s="202" t="s">
        <v>5</v>
      </c>
      <c r="C63" s="203">
        <f>SUM(C46:C62)</f>
        <v>25</v>
      </c>
      <c r="D63" s="46"/>
      <c r="E63" s="46"/>
      <c r="F63" s="46"/>
      <c r="G63" s="28"/>
    </row>
    <row r="64" spans="2:7" ht="21.95" customHeight="1" x14ac:dyDescent="0.2">
      <c r="B64" s="46"/>
      <c r="C64" s="46"/>
      <c r="D64" s="46"/>
      <c r="E64" s="46"/>
      <c r="F64" s="46"/>
      <c r="G64" s="28"/>
    </row>
    <row r="65" spans="2:7" ht="9.75" customHeight="1" thickBot="1" x14ac:dyDescent="0.25">
      <c r="E65" s="46"/>
      <c r="F65" s="46"/>
      <c r="G65" s="28"/>
    </row>
    <row r="66" spans="2:7" ht="57" customHeight="1" x14ac:dyDescent="0.2">
      <c r="B66" s="362" t="s">
        <v>121</v>
      </c>
      <c r="C66" s="363"/>
      <c r="D66" s="72"/>
      <c r="E66" s="46"/>
      <c r="F66" s="46"/>
      <c r="G66" s="28"/>
    </row>
    <row r="67" spans="2:7" ht="13.5" customHeight="1" x14ac:dyDescent="0.2">
      <c r="B67" s="364" t="s">
        <v>179</v>
      </c>
      <c r="C67" s="364"/>
      <c r="D67" s="46"/>
      <c r="E67" s="46"/>
      <c r="F67" s="46"/>
      <c r="G67" s="28"/>
    </row>
    <row r="68" spans="2:7" ht="21.95" customHeight="1" x14ac:dyDescent="0.2">
      <c r="B68" s="252" t="s">
        <v>122</v>
      </c>
      <c r="C68" s="253" t="s">
        <v>106</v>
      </c>
      <c r="D68" s="46"/>
      <c r="E68" s="46"/>
      <c r="F68" s="46"/>
      <c r="G68" s="28"/>
    </row>
    <row r="69" spans="2:7" ht="27" customHeight="1" x14ac:dyDescent="0.2">
      <c r="B69" s="64" t="s">
        <v>104</v>
      </c>
      <c r="C69" s="65">
        <v>24</v>
      </c>
      <c r="D69" s="46"/>
      <c r="E69" s="46"/>
      <c r="F69" s="46"/>
      <c r="G69" s="28"/>
    </row>
    <row r="70" spans="2:7" ht="21.95" customHeight="1" x14ac:dyDescent="0.2">
      <c r="B70" s="66" t="s">
        <v>105</v>
      </c>
      <c r="C70" s="67">
        <v>1</v>
      </c>
      <c r="D70" s="46"/>
      <c r="E70" s="46"/>
      <c r="F70" s="46"/>
      <c r="G70" s="28"/>
    </row>
    <row r="71" spans="2:7" ht="21.95" customHeight="1" x14ac:dyDescent="0.2">
      <c r="E71" s="46"/>
      <c r="F71" s="46"/>
      <c r="G71" s="28"/>
    </row>
    <row r="72" spans="2:7" ht="15.75" thickBot="1" x14ac:dyDescent="0.25">
      <c r="E72" s="46"/>
      <c r="F72" s="46"/>
      <c r="G72" s="28"/>
    </row>
    <row r="73" spans="2:7" ht="15.75" thickBot="1" x14ac:dyDescent="0.25">
      <c r="B73" s="360" t="s">
        <v>109</v>
      </c>
      <c r="C73" s="361"/>
      <c r="E73" s="46"/>
      <c r="F73" s="46"/>
      <c r="G73" s="28"/>
    </row>
    <row r="74" spans="2:7" ht="15" x14ac:dyDescent="0.2">
      <c r="B74" s="68" t="s">
        <v>14</v>
      </c>
      <c r="C74" s="69">
        <v>21</v>
      </c>
      <c r="D74" s="46"/>
      <c r="E74" s="46"/>
      <c r="F74" s="46"/>
      <c r="G74" s="28"/>
    </row>
    <row r="75" spans="2:7" ht="15.75" thickBot="1" x14ac:dyDescent="0.25">
      <c r="B75" s="70" t="s">
        <v>15</v>
      </c>
      <c r="C75" s="71">
        <v>4</v>
      </c>
      <c r="D75" s="46"/>
      <c r="E75" s="46"/>
      <c r="F75" s="46"/>
      <c r="G75" s="28"/>
    </row>
    <row r="76" spans="2:7" ht="27.75" customHeight="1" x14ac:dyDescent="0.2">
      <c r="D76" s="46"/>
      <c r="E76" s="46"/>
      <c r="F76" s="46"/>
      <c r="G76" s="28"/>
    </row>
    <row r="77" spans="2:7" ht="15" x14ac:dyDescent="0.2">
      <c r="D77" s="46"/>
      <c r="E77" s="46"/>
      <c r="F77" s="46"/>
      <c r="G77" s="28"/>
    </row>
    <row r="78" spans="2:7" ht="15" x14ac:dyDescent="0.2"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.75" x14ac:dyDescent="0.2">
      <c r="B81" s="46"/>
      <c r="C81" s="46"/>
      <c r="D81" s="46"/>
      <c r="E81" s="46"/>
      <c r="F81" s="46"/>
      <c r="G81" s="47"/>
    </row>
    <row r="82" spans="2:7" ht="15.75" x14ac:dyDescent="0.2">
      <c r="B82" s="46"/>
      <c r="C82" s="46"/>
      <c r="D82" s="46"/>
      <c r="E82" s="46"/>
      <c r="F82" s="46"/>
      <c r="G82" s="26"/>
    </row>
    <row r="83" spans="2:7" ht="15" x14ac:dyDescent="0.2">
      <c r="B83" s="46"/>
      <c r="C83" s="46"/>
      <c r="D83" s="46"/>
      <c r="E83" s="46"/>
      <c r="F83" s="46"/>
      <c r="G83" s="28"/>
    </row>
    <row r="84" spans="2:7" ht="15.75" x14ac:dyDescent="0.2">
      <c r="B84" s="46"/>
      <c r="C84" s="46"/>
      <c r="D84" s="46"/>
      <c r="E84" s="46"/>
      <c r="F84" s="46"/>
      <c r="G84" s="26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D86" s="46"/>
      <c r="E86" s="46"/>
      <c r="F86" s="46"/>
      <c r="G86" s="28"/>
    </row>
    <row r="87" spans="2:7" ht="15" x14ac:dyDescent="0.2">
      <c r="D87" s="46"/>
      <c r="E87" s="46"/>
      <c r="F87" s="46"/>
      <c r="G87" s="28"/>
    </row>
    <row r="88" spans="2:7" x14ac:dyDescent="0.2">
      <c r="D88" s="46"/>
      <c r="E88" s="46"/>
      <c r="F88" s="46"/>
      <c r="G88" s="30"/>
    </row>
    <row r="89" spans="2:7" x14ac:dyDescent="0.2">
      <c r="D89" s="46"/>
      <c r="E89" s="46"/>
      <c r="F89" s="46"/>
      <c r="G89" s="30"/>
    </row>
    <row r="90" spans="2:7" ht="15.75" x14ac:dyDescent="0.2">
      <c r="D90" s="46"/>
      <c r="E90" s="46"/>
      <c r="F90" s="46"/>
      <c r="G90" s="31"/>
    </row>
    <row r="91" spans="2:7" x14ac:dyDescent="0.2">
      <c r="D91" s="46"/>
      <c r="E91" s="46"/>
      <c r="F91" s="46"/>
      <c r="G91" s="32"/>
    </row>
    <row r="92" spans="2:7" ht="15" x14ac:dyDescent="0.2">
      <c r="D92" s="46"/>
      <c r="E92" s="46"/>
      <c r="F92" s="46"/>
      <c r="G92" s="33"/>
    </row>
    <row r="93" spans="2:7" ht="15" x14ac:dyDescent="0.2">
      <c r="D93" s="46"/>
      <c r="E93" s="46"/>
      <c r="F93" s="46"/>
      <c r="G93" s="28"/>
    </row>
    <row r="94" spans="2:7" ht="15" x14ac:dyDescent="0.2">
      <c r="G94" s="28"/>
    </row>
    <row r="95" spans="2:7" ht="15" x14ac:dyDescent="0.2">
      <c r="G95" s="28"/>
    </row>
    <row r="96" spans="2:7" ht="15" x14ac:dyDescent="0.2">
      <c r="G96" s="28"/>
    </row>
    <row r="97" spans="7:7" ht="15" x14ac:dyDescent="0.2">
      <c r="G97" s="28"/>
    </row>
    <row r="98" spans="7:7" ht="15.75" x14ac:dyDescent="0.2">
      <c r="G98" s="26"/>
    </row>
    <row r="99" spans="7:7" ht="15" x14ac:dyDescent="0.2">
      <c r="G99" s="28"/>
    </row>
    <row r="100" spans="7:7" ht="15" x14ac:dyDescent="0.2">
      <c r="G100" s="28"/>
    </row>
    <row r="101" spans="7:7" ht="15" x14ac:dyDescent="0.2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topLeftCell="B28" zoomScaleNormal="100" workbookViewId="0">
      <selection activeCell="C21" activeCellId="1" sqref="I11 C21"/>
    </sheetView>
  </sheetViews>
  <sheetFormatPr baseColWidth="10" defaultRowHeight="12.75" x14ac:dyDescent="0.2"/>
  <cols>
    <col min="1" max="1" width="4.7109375" style="19" customWidth="1"/>
    <col min="2" max="2" width="57.8554687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 x14ac:dyDescent="0.2">
      <c r="B3" s="258" t="s">
        <v>156</v>
      </c>
      <c r="C3" s="258"/>
    </row>
    <row r="4" spans="2:7" ht="26.25" x14ac:dyDescent="0.2">
      <c r="B4" s="258"/>
      <c r="C4" s="258"/>
    </row>
    <row r="5" spans="2:7" ht="12.75" customHeight="1" x14ac:dyDescent="0.2">
      <c r="B5" s="258"/>
      <c r="C5" s="258"/>
      <c r="D5" s="269"/>
      <c r="E5" s="269"/>
      <c r="F5" s="269"/>
      <c r="G5" s="269"/>
    </row>
    <row r="6" spans="2:7" ht="12.75" customHeight="1" x14ac:dyDescent="0.2">
      <c r="D6" s="269"/>
      <c r="E6" s="269"/>
      <c r="F6" s="269"/>
      <c r="G6" s="269"/>
    </row>
    <row r="7" spans="2:7" ht="12.75" hidden="1" customHeight="1" x14ac:dyDescent="0.2">
      <c r="D7" s="269"/>
      <c r="E7" s="269"/>
      <c r="F7" s="269"/>
      <c r="G7" s="269"/>
    </row>
    <row r="8" spans="2:7" ht="1.5" hidden="1" customHeight="1" x14ac:dyDescent="0.2"/>
    <row r="9" spans="2:7" ht="14.25" customHeight="1" x14ac:dyDescent="0.2"/>
    <row r="10" spans="2:7" ht="3" customHeight="1" x14ac:dyDescent="0.2">
      <c r="B10" s="109"/>
      <c r="C10" s="110"/>
    </row>
    <row r="11" spans="2:7" ht="36" customHeight="1" x14ac:dyDescent="0.2">
      <c r="B11" s="260" t="s">
        <v>84</v>
      </c>
      <c r="C11" s="261" t="s">
        <v>85</v>
      </c>
    </row>
    <row r="12" spans="2:7" ht="27.95" customHeight="1" x14ac:dyDescent="0.2">
      <c r="B12" s="49" t="s">
        <v>86</v>
      </c>
      <c r="C12" s="50">
        <v>529</v>
      </c>
    </row>
    <row r="13" spans="2:7" ht="27.95" customHeight="1" x14ac:dyDescent="0.2">
      <c r="B13" s="49" t="s">
        <v>87</v>
      </c>
      <c r="C13" s="50">
        <v>427</v>
      </c>
    </row>
    <row r="14" spans="2:7" ht="27.95" customHeight="1" x14ac:dyDescent="0.2">
      <c r="B14" s="49" t="s">
        <v>88</v>
      </c>
      <c r="C14" s="50">
        <v>408</v>
      </c>
    </row>
    <row r="15" spans="2:7" ht="27.95" customHeight="1" x14ac:dyDescent="0.2">
      <c r="B15" s="49" t="s">
        <v>89</v>
      </c>
      <c r="C15" s="50">
        <v>0</v>
      </c>
    </row>
    <row r="16" spans="2:7" ht="27.95" customHeight="1" x14ac:dyDescent="0.2">
      <c r="B16" s="49" t="s">
        <v>90</v>
      </c>
      <c r="C16" s="50">
        <v>225</v>
      </c>
    </row>
    <row r="17" spans="2:3" ht="27.95" customHeight="1" thickBot="1" x14ac:dyDescent="0.25">
      <c r="B17" s="51" t="s">
        <v>91</v>
      </c>
      <c r="C17" s="52">
        <v>47</v>
      </c>
    </row>
    <row r="18" spans="2:3" ht="4.5" customHeight="1" thickBot="1" x14ac:dyDescent="0.25">
      <c r="B18" s="163"/>
      <c r="C18" s="164"/>
    </row>
    <row r="19" spans="2:3" ht="33.75" customHeight="1" thickBot="1" x14ac:dyDescent="0.25">
      <c r="B19" s="264" t="s">
        <v>103</v>
      </c>
      <c r="C19" s="265" t="s">
        <v>182</v>
      </c>
    </row>
    <row r="20" spans="2:3" ht="3.75" customHeight="1" thickBot="1" x14ac:dyDescent="0.25">
      <c r="B20" s="165"/>
      <c r="C20" s="166"/>
    </row>
    <row r="21" spans="2:3" ht="27.95" customHeight="1" x14ac:dyDescent="0.2">
      <c r="B21" s="53" t="s">
        <v>92</v>
      </c>
      <c r="C21" s="54" t="s">
        <v>85</v>
      </c>
    </row>
    <row r="22" spans="2:3" ht="27.95" customHeight="1" x14ac:dyDescent="0.2">
      <c r="B22" s="49" t="s">
        <v>93</v>
      </c>
      <c r="C22" s="55">
        <v>545</v>
      </c>
    </row>
    <row r="23" spans="2:3" ht="27.95" customHeight="1" x14ac:dyDescent="0.2">
      <c r="B23" s="49" t="s">
        <v>94</v>
      </c>
      <c r="C23" s="55">
        <v>1</v>
      </c>
    </row>
    <row r="24" spans="2:3" ht="27.95" customHeight="1" x14ac:dyDescent="0.2">
      <c r="B24" s="60" t="s">
        <v>95</v>
      </c>
      <c r="C24" s="62">
        <v>60</v>
      </c>
    </row>
    <row r="25" spans="2:3" ht="27.95" customHeight="1" x14ac:dyDescent="0.2">
      <c r="B25" s="61" t="s">
        <v>96</v>
      </c>
      <c r="C25" s="63">
        <v>0</v>
      </c>
    </row>
    <row r="26" spans="2:3" ht="27.95" customHeight="1" x14ac:dyDescent="0.2">
      <c r="B26" s="61" t="s">
        <v>97</v>
      </c>
      <c r="C26" s="63">
        <v>13</v>
      </c>
    </row>
    <row r="27" spans="2:3" ht="27.95" customHeight="1" x14ac:dyDescent="0.2">
      <c r="B27" s="61" t="s">
        <v>98</v>
      </c>
      <c r="C27" s="63">
        <v>1</v>
      </c>
    </row>
    <row r="28" spans="2:3" ht="27.95" customHeight="1" x14ac:dyDescent="0.2">
      <c r="B28" s="61" t="s">
        <v>128</v>
      </c>
      <c r="C28" s="63">
        <v>3</v>
      </c>
    </row>
    <row r="29" spans="2:3" ht="32.25" customHeight="1" thickBot="1" x14ac:dyDescent="0.25">
      <c r="B29" s="262"/>
      <c r="C29" s="263"/>
    </row>
    <row r="30" spans="2:3" ht="10.5" customHeight="1" thickBot="1" x14ac:dyDescent="0.25">
      <c r="B30" s="167"/>
      <c r="C30" s="168"/>
    </row>
    <row r="31" spans="2:3" ht="22.5" customHeight="1" thickBot="1" x14ac:dyDescent="0.25">
      <c r="B31" s="56" t="s">
        <v>115</v>
      </c>
      <c r="C31" s="57">
        <f>C22+C24+C26+C27+C28+C23+C25</f>
        <v>623</v>
      </c>
    </row>
    <row r="32" spans="2:3" ht="17.25" customHeight="1" thickBot="1" x14ac:dyDescent="0.25">
      <c r="B32" s="169"/>
      <c r="C32" s="170"/>
    </row>
    <row r="33" spans="2:3" ht="25.5" customHeight="1" thickBot="1" x14ac:dyDescent="0.25">
      <c r="B33" s="337" t="s">
        <v>164</v>
      </c>
      <c r="C33" s="266" t="s">
        <v>181</v>
      </c>
    </row>
    <row r="34" spans="2:3" ht="15.75" customHeight="1" thickBot="1" x14ac:dyDescent="0.25">
      <c r="B34" s="171"/>
      <c r="C34" s="166"/>
    </row>
    <row r="35" spans="2:3" ht="19.5" customHeight="1" x14ac:dyDescent="0.2">
      <c r="B35" s="267" t="s">
        <v>99</v>
      </c>
      <c r="C35" s="268" t="s">
        <v>17</v>
      </c>
    </row>
    <row r="36" spans="2:3" ht="27.95" customHeight="1" x14ac:dyDescent="0.2">
      <c r="B36" s="49" t="s">
        <v>100</v>
      </c>
      <c r="C36" s="50">
        <v>93</v>
      </c>
    </row>
    <row r="37" spans="2:3" ht="25.5" customHeight="1" x14ac:dyDescent="0.2">
      <c r="B37" s="49" t="s">
        <v>101</v>
      </c>
      <c r="C37" s="50">
        <v>156</v>
      </c>
    </row>
    <row r="38" spans="2:3" ht="24.75" customHeight="1" thickBot="1" x14ac:dyDescent="0.25">
      <c r="B38" s="51" t="s">
        <v>102</v>
      </c>
      <c r="C38" s="52">
        <v>66</v>
      </c>
    </row>
    <row r="39" spans="2:3" ht="12.75" customHeight="1" thickBot="1" x14ac:dyDescent="0.25">
      <c r="B39" s="167"/>
      <c r="C39" s="168"/>
    </row>
    <row r="40" spans="2:3" ht="30" customHeight="1" thickBot="1" x14ac:dyDescent="0.25">
      <c r="B40" s="56" t="s">
        <v>5</v>
      </c>
      <c r="C40" s="172">
        <f>SUM(C36:C39)</f>
        <v>315</v>
      </c>
    </row>
    <row r="41" spans="2:3" ht="27.95" customHeight="1" x14ac:dyDescent="0.2">
      <c r="B41" s="21"/>
      <c r="C41" s="22"/>
    </row>
    <row r="42" spans="2:3" ht="27.95" customHeight="1" x14ac:dyDescent="0.2">
      <c r="B42" s="24"/>
      <c r="C42" s="23"/>
    </row>
    <row r="43" spans="2:3" ht="27.95" customHeight="1" x14ac:dyDescent="0.2">
      <c r="B43" s="25"/>
      <c r="C43" s="25"/>
    </row>
    <row r="44" spans="2:3" ht="27.95" customHeight="1" x14ac:dyDescent="0.2">
      <c r="B44" s="27"/>
      <c r="C44" s="28"/>
    </row>
    <row r="45" spans="2:3" ht="30.95" customHeight="1" x14ac:dyDescent="0.2">
      <c r="B45" s="27"/>
      <c r="C45" s="28"/>
    </row>
    <row r="46" spans="2:3" ht="30.95" customHeight="1" x14ac:dyDescent="0.2">
      <c r="B46" s="221"/>
      <c r="C46" s="28"/>
    </row>
    <row r="47" spans="2:3" ht="30.95" customHeight="1" x14ac:dyDescent="0.2">
      <c r="B47" s="365"/>
      <c r="C47" s="365"/>
    </row>
    <row r="48" spans="2:3" ht="30.95" customHeight="1" x14ac:dyDescent="0.2">
      <c r="B48" s="30"/>
      <c r="C48" s="30"/>
    </row>
    <row r="49" spans="2:3" ht="30.95" customHeight="1" x14ac:dyDescent="0.2">
      <c r="B49" s="31"/>
      <c r="C49" s="31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27"/>
      <c r="C52" s="28"/>
    </row>
    <row r="53" spans="2:3" ht="30.95" customHeight="1" x14ac:dyDescent="0.2">
      <c r="B53" s="27"/>
      <c r="C53" s="28"/>
    </row>
    <row r="54" spans="2:3" ht="30.95" customHeight="1" x14ac:dyDescent="0.2">
      <c r="B54" s="27"/>
      <c r="C54" s="28"/>
    </row>
    <row r="55" spans="2:3" ht="30.95" customHeight="1" x14ac:dyDescent="0.2">
      <c r="B55" s="27"/>
      <c r="C55" s="28"/>
    </row>
    <row r="56" spans="2:3" ht="30.95" customHeight="1" x14ac:dyDescent="0.2">
      <c r="B56" s="27"/>
      <c r="C56" s="28"/>
    </row>
    <row r="57" spans="2:3" ht="30.95" customHeight="1" x14ac:dyDescent="0.2">
      <c r="B57" s="34"/>
      <c r="C57" s="26"/>
    </row>
    <row r="58" spans="2:3" ht="30.95" customHeight="1" x14ac:dyDescent="0.2">
      <c r="B58" s="27"/>
      <c r="C58" s="28"/>
    </row>
    <row r="59" spans="2:3" ht="30.95" customHeight="1" x14ac:dyDescent="0.2">
      <c r="B59" s="27"/>
      <c r="C59" s="28"/>
    </row>
    <row r="60" spans="2:3" ht="30.95" customHeight="1" x14ac:dyDescent="0.2">
      <c r="B60" s="29"/>
      <c r="C60" s="28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4" zoomScale="75" zoomScaleNormal="50" zoomScaleSheetLayoutView="75" zoomScalePageLayoutView="75" workbookViewId="0">
      <selection activeCell="C21" activeCellId="1" sqref="I11 C21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67" t="s">
        <v>158</v>
      </c>
      <c r="C4" s="367"/>
      <c r="D4" s="367"/>
      <c r="E4" s="367"/>
      <c r="F4" s="367"/>
      <c r="G4" s="367"/>
      <c r="H4" s="367"/>
      <c r="I4" s="367"/>
      <c r="J4" s="367"/>
      <c r="K4" s="367"/>
    </row>
    <row r="5" spans="2:16" x14ac:dyDescent="0.2">
      <c r="B5" s="367"/>
      <c r="C5" s="367"/>
      <c r="D5" s="367"/>
      <c r="E5" s="367"/>
      <c r="F5" s="367"/>
      <c r="G5" s="367"/>
      <c r="H5" s="367"/>
      <c r="I5" s="367"/>
      <c r="J5" s="367"/>
      <c r="K5" s="367"/>
    </row>
    <row r="9" spans="2:16" ht="30.75" customHeight="1" x14ac:dyDescent="0.2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 x14ac:dyDescent="0.2">
      <c r="B11" s="5"/>
      <c r="C11" s="5"/>
    </row>
    <row r="12" spans="2:16" ht="36" customHeight="1" x14ac:dyDescent="0.2">
      <c r="B12" s="16" t="s">
        <v>0</v>
      </c>
      <c r="C12" s="111" t="s">
        <v>32</v>
      </c>
      <c r="E12" s="185">
        <v>100</v>
      </c>
    </row>
    <row r="13" spans="2:16" ht="36" customHeight="1" x14ac:dyDescent="0.2">
      <c r="B13" s="173" t="s">
        <v>157</v>
      </c>
      <c r="C13" s="174">
        <v>327</v>
      </c>
    </row>
    <row r="14" spans="2:16" ht="30.95" customHeight="1" x14ac:dyDescent="0.2">
      <c r="B14" s="175" t="s">
        <v>143</v>
      </c>
      <c r="C14" s="313">
        <v>249</v>
      </c>
    </row>
    <row r="15" spans="2:16" ht="12.75" customHeight="1" thickBot="1" x14ac:dyDescent="0.25">
      <c r="B15" s="176"/>
      <c r="C15" s="174"/>
      <c r="D15" s="7"/>
    </row>
    <row r="16" spans="2:16" ht="60" customHeight="1" thickTop="1" x14ac:dyDescent="0.2">
      <c r="B16" s="177" t="s">
        <v>23</v>
      </c>
      <c r="C16" s="178">
        <f>(C13*E12/C14)-100</f>
        <v>31.325301204819283</v>
      </c>
    </row>
    <row r="21" spans="2:3" ht="15.75" thickBot="1" x14ac:dyDescent="0.25"/>
    <row r="22" spans="2:3" x14ac:dyDescent="0.2">
      <c r="B22" s="86" t="s">
        <v>118</v>
      </c>
      <c r="C22" s="90">
        <v>145</v>
      </c>
    </row>
    <row r="23" spans="2:3" x14ac:dyDescent="0.2">
      <c r="B23" s="87" t="s">
        <v>129</v>
      </c>
      <c r="C23" s="91">
        <v>182</v>
      </c>
    </row>
    <row r="24" spans="2:3" x14ac:dyDescent="0.2">
      <c r="B24" s="87" t="s">
        <v>119</v>
      </c>
      <c r="C24" s="91"/>
    </row>
    <row r="25" spans="2:3" ht="15.75" thickBot="1" x14ac:dyDescent="0.25">
      <c r="B25" s="88" t="s">
        <v>127</v>
      </c>
      <c r="C25" s="92"/>
    </row>
    <row r="26" spans="2:3" x14ac:dyDescent="0.2">
      <c r="C26" s="9">
        <f>SUM(C22:C25)</f>
        <v>327</v>
      </c>
    </row>
    <row r="38" spans="1:11" ht="33.75" customHeight="1" x14ac:dyDescent="0.2"/>
    <row r="44" spans="1:11" x14ac:dyDescent="0.2">
      <c r="A44" s="366" t="s">
        <v>144</v>
      </c>
      <c r="B44" s="366"/>
      <c r="C44" s="366"/>
      <c r="D44" s="366"/>
      <c r="E44" s="366"/>
      <c r="F44" s="366"/>
      <c r="G44" s="366"/>
      <c r="H44" s="366"/>
    </row>
    <row r="45" spans="1:11" x14ac:dyDescent="0.2">
      <c r="A45" s="366"/>
      <c r="B45" s="366"/>
      <c r="C45" s="366"/>
      <c r="D45" s="366"/>
      <c r="E45" s="366"/>
      <c r="F45" s="366"/>
      <c r="G45" s="366"/>
      <c r="H45" s="366"/>
    </row>
    <row r="46" spans="1:11" x14ac:dyDescent="0.2">
      <c r="A46" s="366"/>
      <c r="B46" s="366"/>
      <c r="C46" s="366"/>
      <c r="D46" s="366"/>
      <c r="E46" s="366"/>
      <c r="F46" s="366"/>
      <c r="G46" s="366"/>
      <c r="H46" s="366"/>
    </row>
    <row r="48" spans="1:11" ht="15" customHeight="1" x14ac:dyDescent="0.2">
      <c r="C48" s="270"/>
      <c r="D48" s="270"/>
      <c r="E48" s="270"/>
      <c r="F48" s="270"/>
      <c r="G48" s="270"/>
      <c r="H48" s="270"/>
      <c r="I48" s="270"/>
      <c r="J48" s="270"/>
      <c r="K48" s="270"/>
    </row>
    <row r="49" spans="2:11" ht="15" customHeight="1" x14ac:dyDescent="0.2">
      <c r="C49" s="270"/>
      <c r="D49" s="270"/>
      <c r="E49" s="270"/>
      <c r="F49" s="270"/>
      <c r="G49" s="270"/>
      <c r="H49" s="270"/>
      <c r="I49" s="270"/>
      <c r="J49" s="270"/>
      <c r="K49" s="270"/>
    </row>
    <row r="50" spans="2:11" ht="15" customHeight="1" x14ac:dyDescent="0.2">
      <c r="C50" s="270"/>
      <c r="D50" s="270"/>
      <c r="E50" s="270"/>
      <c r="F50" s="270"/>
      <c r="G50" s="270"/>
      <c r="H50" s="270"/>
      <c r="I50" s="270"/>
      <c r="J50" s="270"/>
      <c r="K50" s="270"/>
    </row>
    <row r="53" spans="2:11" ht="18" x14ac:dyDescent="0.25">
      <c r="C53" s="222" t="s">
        <v>183</v>
      </c>
      <c r="F53" s="372" t="s">
        <v>171</v>
      </c>
      <c r="G53" s="372"/>
      <c r="H53" s="372"/>
    </row>
    <row r="54" spans="2:11" ht="15.75" thickBot="1" x14ac:dyDescent="0.25"/>
    <row r="55" spans="2:11" ht="18" x14ac:dyDescent="0.25">
      <c r="B55" s="224" t="s">
        <v>145</v>
      </c>
      <c r="C55" s="225">
        <v>345</v>
      </c>
      <c r="F55" s="368" t="s">
        <v>169</v>
      </c>
      <c r="G55" s="369"/>
      <c r="H55" s="225">
        <v>24</v>
      </c>
    </row>
    <row r="56" spans="2:11" ht="18" x14ac:dyDescent="0.25">
      <c r="B56" s="226"/>
      <c r="C56" s="227"/>
      <c r="F56" s="375"/>
      <c r="G56" s="376"/>
      <c r="H56" s="227"/>
    </row>
    <row r="57" spans="2:11" ht="18" x14ac:dyDescent="0.25">
      <c r="B57" s="226" t="s">
        <v>146</v>
      </c>
      <c r="C57" s="227">
        <v>2635</v>
      </c>
      <c r="F57" s="370" t="s">
        <v>170</v>
      </c>
      <c r="G57" s="371"/>
      <c r="H57" s="227">
        <v>8</v>
      </c>
    </row>
    <row r="58" spans="2:11" ht="18" x14ac:dyDescent="0.25">
      <c r="B58" s="226"/>
      <c r="C58" s="227"/>
      <c r="F58" s="375"/>
      <c r="G58" s="376"/>
      <c r="H58" s="227"/>
    </row>
    <row r="59" spans="2:11" ht="18.75" thickBot="1" x14ac:dyDescent="0.3">
      <c r="B59" s="228" t="s">
        <v>147</v>
      </c>
      <c r="C59" s="229">
        <v>55</v>
      </c>
      <c r="F59" s="373" t="s">
        <v>5</v>
      </c>
      <c r="G59" s="374"/>
      <c r="H59" s="229">
        <v>32</v>
      </c>
    </row>
    <row r="60" spans="2:11" ht="18" x14ac:dyDescent="0.2">
      <c r="B60" s="222"/>
      <c r="C60" s="222"/>
    </row>
    <row r="61" spans="2:11" x14ac:dyDescent="0.2">
      <c r="B61" s="367" t="s">
        <v>95</v>
      </c>
      <c r="C61" s="367"/>
      <c r="D61" s="367"/>
      <c r="E61" s="367"/>
      <c r="F61" s="367"/>
      <c r="G61" s="367"/>
      <c r="H61" s="367"/>
      <c r="I61" s="367"/>
    </row>
    <row r="62" spans="2:11" ht="15" customHeight="1" x14ac:dyDescent="0.2">
      <c r="B62" s="367"/>
      <c r="C62" s="367"/>
      <c r="D62" s="367"/>
      <c r="E62" s="367"/>
      <c r="F62" s="367"/>
      <c r="G62" s="367"/>
      <c r="H62" s="367"/>
      <c r="I62" s="367"/>
      <c r="J62" s="270"/>
      <c r="K62" s="270"/>
    </row>
    <row r="63" spans="2:11" ht="15" customHeight="1" x14ac:dyDescent="0.2">
      <c r="C63" s="270"/>
      <c r="D63" s="270"/>
      <c r="E63" s="270"/>
      <c r="F63" s="270"/>
      <c r="G63" s="270"/>
      <c r="H63" s="270"/>
      <c r="I63" s="270"/>
      <c r="J63" s="270"/>
      <c r="K63" s="270"/>
    </row>
    <row r="64" spans="2:11" ht="18" x14ac:dyDescent="0.2">
      <c r="C64" s="231" t="s">
        <v>183</v>
      </c>
    </row>
    <row r="65" spans="2:3" ht="2.25" customHeight="1" x14ac:dyDescent="0.2"/>
    <row r="66" spans="2:3" ht="18" x14ac:dyDescent="0.25">
      <c r="B66" s="230" t="s">
        <v>95</v>
      </c>
      <c r="C66" s="223">
        <v>60</v>
      </c>
    </row>
    <row r="67" spans="2:3" ht="18" x14ac:dyDescent="0.25">
      <c r="B67" s="230"/>
      <c r="C67" s="223"/>
    </row>
    <row r="68" spans="2:3" ht="36" x14ac:dyDescent="0.25">
      <c r="B68" s="339" t="s">
        <v>148</v>
      </c>
      <c r="C68" s="223"/>
    </row>
    <row r="69" spans="2:3" ht="18" x14ac:dyDescent="0.25">
      <c r="B69" s="230"/>
      <c r="C69" s="223"/>
    </row>
    <row r="70" spans="2:3" ht="18" x14ac:dyDescent="0.25">
      <c r="B70" s="230" t="s">
        <v>149</v>
      </c>
      <c r="C70" s="223">
        <v>45</v>
      </c>
    </row>
    <row r="71" spans="2:3" ht="18" x14ac:dyDescent="0.25">
      <c r="B71" s="230"/>
      <c r="C71" s="223"/>
    </row>
    <row r="72" spans="2:3" ht="18" x14ac:dyDescent="0.25">
      <c r="B72" s="230" t="s">
        <v>150</v>
      </c>
      <c r="C72" s="223">
        <v>15</v>
      </c>
    </row>
    <row r="73" spans="2:3" ht="18" x14ac:dyDescent="0.25">
      <c r="B73" s="230"/>
      <c r="C73" s="223"/>
    </row>
    <row r="74" spans="2:3" ht="18" x14ac:dyDescent="0.25">
      <c r="B74" s="230" t="s">
        <v>145</v>
      </c>
      <c r="C74" s="223">
        <v>6</v>
      </c>
    </row>
    <row r="75" spans="2:3" ht="18" x14ac:dyDescent="0.25">
      <c r="B75" s="230"/>
      <c r="C75" s="223"/>
    </row>
    <row r="76" spans="2:3" ht="18" x14ac:dyDescent="0.25">
      <c r="B76" s="230" t="s">
        <v>146</v>
      </c>
      <c r="C76" s="223">
        <v>44</v>
      </c>
    </row>
    <row r="77" spans="2:3" ht="18" x14ac:dyDescent="0.25">
      <c r="B77" s="230"/>
      <c r="C77" s="223"/>
    </row>
    <row r="78" spans="2:3" ht="18" x14ac:dyDescent="0.25">
      <c r="B78" s="230" t="s">
        <v>147</v>
      </c>
      <c r="C78" s="223">
        <v>10</v>
      </c>
    </row>
    <row r="79" spans="2:3" ht="18" x14ac:dyDescent="0.25">
      <c r="B79" s="230"/>
      <c r="C79" s="223"/>
    </row>
  </sheetData>
  <mergeCells count="9">
    <mergeCell ref="A44:H46"/>
    <mergeCell ref="B4:K5"/>
    <mergeCell ref="B61:I62"/>
    <mergeCell ref="F55:G55"/>
    <mergeCell ref="F57:G57"/>
    <mergeCell ref="F53:H53"/>
    <mergeCell ref="F59:G59"/>
    <mergeCell ref="F56:G56"/>
    <mergeCell ref="F58:G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2022-09-13T01:29:01Z</cp:lastPrinted>
  <dcterms:created xsi:type="dcterms:W3CDTF">2014-01-30T18:25:03Z</dcterms:created>
  <dcterms:modified xsi:type="dcterms:W3CDTF">2022-09-13T01:29:14Z</dcterms:modified>
</cp:coreProperties>
</file>